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<sst xmlns="http://schemas.openxmlformats.org/spreadsheetml/2006/main" count="285" uniqueCount="153">
  <si>
    <t>Roll Number</t>
  </si>
  <si>
    <t>Name</t>
  </si>
  <si>
    <t>Assignment1</t>
  </si>
  <si>
    <t>Assignment2</t>
  </si>
  <si>
    <t>Assignment3</t>
  </si>
  <si>
    <t>Assignment4</t>
  </si>
  <si>
    <t>Lab Test</t>
  </si>
  <si>
    <t>Total/60</t>
  </si>
  <si>
    <t>Total/40</t>
  </si>
  <si>
    <t>CT1 (20)</t>
  </si>
  <si>
    <t>CT2 (7)</t>
  </si>
  <si>
    <t>Scribe/Assignment</t>
  </si>
  <si>
    <t>CT2 (30)</t>
  </si>
  <si>
    <t>CT2(7)</t>
  </si>
  <si>
    <t>Total/20</t>
  </si>
  <si>
    <t>Midsem</t>
  </si>
  <si>
    <t>Midsem/30</t>
  </si>
  <si>
    <t>EndSem/60</t>
  </si>
  <si>
    <t>Endsem/50</t>
  </si>
  <si>
    <t>Theory(100)</t>
  </si>
  <si>
    <t>Theory (60)</t>
  </si>
  <si>
    <t>Lab+Theory</t>
  </si>
  <si>
    <t>Normalized</t>
  </si>
  <si>
    <t xml:space="preserve">01AR1008 </t>
  </si>
  <si>
    <t xml:space="preserve">NIMESH PRIYODIT </t>
  </si>
  <si>
    <t xml:space="preserve">01CS1035 </t>
  </si>
  <si>
    <t xml:space="preserve">MIHIR GAJANAN SAUDAGAR </t>
  </si>
  <si>
    <t xml:space="preserve">01CS3001 </t>
  </si>
  <si>
    <t xml:space="preserve">RAHUL CHAUHAN </t>
  </si>
  <si>
    <t xml:space="preserve">01CS3013 </t>
  </si>
  <si>
    <t xml:space="preserve">ASHUTOSH KHETAN </t>
  </si>
  <si>
    <t xml:space="preserve">02CH3005 </t>
  </si>
  <si>
    <t xml:space="preserve">SOMBUDDHA GHOSH </t>
  </si>
  <si>
    <t xml:space="preserve">02CS1002 </t>
  </si>
  <si>
    <t xml:space="preserve">NITESH NANDY </t>
  </si>
  <si>
    <t xml:space="preserve">02CS3004 </t>
  </si>
  <si>
    <t xml:space="preserve">LALIT NARAYAN PASWAN </t>
  </si>
  <si>
    <t xml:space="preserve">03CS1001 </t>
  </si>
  <si>
    <t xml:space="preserve">S TEJASWAI UPPULURI </t>
  </si>
  <si>
    <t xml:space="preserve">03CS1002 </t>
  </si>
  <si>
    <t xml:space="preserve">SAURABH AGARWAL </t>
  </si>
  <si>
    <t xml:space="preserve">03CS1003 </t>
  </si>
  <si>
    <t xml:space="preserve">SHAUNAK CHATTERJEE </t>
  </si>
  <si>
    <t xml:space="preserve">03CS1004 </t>
  </si>
  <si>
    <t xml:space="preserve">HARISH DAIYA </t>
  </si>
  <si>
    <t xml:space="preserve">03CS1005 </t>
  </si>
  <si>
    <t xml:space="preserve">NEERAJ NAGI </t>
  </si>
  <si>
    <t xml:space="preserve">03CS1006 </t>
  </si>
  <si>
    <t xml:space="preserve">HENAL AGRAWAL </t>
  </si>
  <si>
    <t xml:space="preserve">03CS1007 </t>
  </si>
  <si>
    <t xml:space="preserve">VENUGOPAL KASTURI </t>
  </si>
  <si>
    <t xml:space="preserve">03CS1008 </t>
  </si>
  <si>
    <t xml:space="preserve">PARANG SARAF </t>
  </si>
  <si>
    <t xml:space="preserve">03CS1010 </t>
  </si>
  <si>
    <t xml:space="preserve">SHRAVYA REDDY KONDA </t>
  </si>
  <si>
    <t xml:space="preserve">03CS1011 </t>
  </si>
  <si>
    <t xml:space="preserve">ARCHISMAN DAS </t>
  </si>
  <si>
    <t xml:space="preserve">03CS1012 </t>
  </si>
  <si>
    <t xml:space="preserve">GM RAVI SASTRY </t>
  </si>
  <si>
    <t xml:space="preserve">03CS1013 </t>
  </si>
  <si>
    <t xml:space="preserve">KUNAL SILKU </t>
  </si>
  <si>
    <t xml:space="preserve">03CS1014 </t>
  </si>
  <si>
    <t xml:space="preserve">PUSHKAR PRASAD </t>
  </si>
  <si>
    <t xml:space="preserve">03CS1015 </t>
  </si>
  <si>
    <t xml:space="preserve">SURESH SHARMA </t>
  </si>
  <si>
    <t xml:space="preserve">03CS1016 </t>
  </si>
  <si>
    <t xml:space="preserve">HARI KRISHNA VEMURI </t>
  </si>
  <si>
    <t xml:space="preserve">03CS1017 </t>
  </si>
  <si>
    <t xml:space="preserve">DEBAPRIYA CHATTERJEE </t>
  </si>
  <si>
    <t xml:space="preserve">03CS1018 </t>
  </si>
  <si>
    <t xml:space="preserve">SANJIB KUMAR DAS </t>
  </si>
  <si>
    <t xml:space="preserve">03CS1019 </t>
  </si>
  <si>
    <t xml:space="preserve">VIRENDRA SINGH SHEKHAWAT </t>
  </si>
  <si>
    <t xml:space="preserve">03CS1020 </t>
  </si>
  <si>
    <t xml:space="preserve">ADITYA AWASTHI </t>
  </si>
  <si>
    <t xml:space="preserve">03CS1021 </t>
  </si>
  <si>
    <t xml:space="preserve">PADURU NAGENDER REDDY </t>
  </si>
  <si>
    <t xml:space="preserve">03CS1022 </t>
  </si>
  <si>
    <t xml:space="preserve">AMIT MANTRI </t>
  </si>
  <si>
    <t xml:space="preserve">03CS1023 </t>
  </si>
  <si>
    <t xml:space="preserve">KAPIL GUPTA </t>
  </si>
  <si>
    <t xml:space="preserve">03CS1024 </t>
  </si>
  <si>
    <t xml:space="preserve">PIPPARI SURESH CHANDRA </t>
  </si>
  <si>
    <t xml:space="preserve">03CS1025 </t>
  </si>
  <si>
    <t xml:space="preserve">NITIN D MEHTA </t>
  </si>
  <si>
    <t xml:space="preserve">03CS1026 </t>
  </si>
  <si>
    <t xml:space="preserve">RAMJI NAGARIYA </t>
  </si>
  <si>
    <t xml:space="preserve">03CS1027 </t>
  </si>
  <si>
    <t xml:space="preserve">SANDEEP KUMAR MISHRA </t>
  </si>
  <si>
    <t xml:space="preserve">03CS1028 </t>
  </si>
  <si>
    <t xml:space="preserve">NEERAJ MEENA </t>
  </si>
  <si>
    <t xml:space="preserve">03CS1031 </t>
  </si>
  <si>
    <t xml:space="preserve">BABU PURAN KALAPALA </t>
  </si>
  <si>
    <t xml:space="preserve">03CS1032 </t>
  </si>
  <si>
    <t xml:space="preserve">ARITRA SAHA </t>
  </si>
  <si>
    <t xml:space="preserve">03CS1033 </t>
  </si>
  <si>
    <t xml:space="preserve">SANDEEP BANDELA </t>
  </si>
  <si>
    <t xml:space="preserve">03CS1034 </t>
  </si>
  <si>
    <t xml:space="preserve">ROHIT SINGHAL </t>
  </si>
  <si>
    <t xml:space="preserve">03CS1035 </t>
  </si>
  <si>
    <t xml:space="preserve">SOURISH CHAUDHURI </t>
  </si>
  <si>
    <t xml:space="preserve">03CS1036 </t>
  </si>
  <si>
    <t xml:space="preserve">KUMAR DEEPAK </t>
  </si>
  <si>
    <t xml:space="preserve">03CS1037 </t>
  </si>
  <si>
    <t xml:space="preserve">ANEESH JAIN </t>
  </si>
  <si>
    <t xml:space="preserve">03CS3003 </t>
  </si>
  <si>
    <t xml:space="preserve">PIYUSH GOEL </t>
  </si>
  <si>
    <t xml:space="preserve">03CS3004 </t>
  </si>
  <si>
    <t xml:space="preserve">DIGVIJAY SINGH </t>
  </si>
  <si>
    <t xml:space="preserve">03CS3005 </t>
  </si>
  <si>
    <t xml:space="preserve">UMANG JAIN </t>
  </si>
  <si>
    <t xml:space="preserve">03CS3006 </t>
  </si>
  <si>
    <t xml:space="preserve">PAWAN SINGH FAUJADAR </t>
  </si>
  <si>
    <t xml:space="preserve">03CS3007 </t>
  </si>
  <si>
    <t xml:space="preserve">ARIJIT GHOSH </t>
  </si>
  <si>
    <t xml:space="preserve">03CS3008 </t>
  </si>
  <si>
    <t xml:space="preserve">MUKESH AGRAWAL </t>
  </si>
  <si>
    <t xml:space="preserve">03CS3009 </t>
  </si>
  <si>
    <t xml:space="preserve">ARPIT JAIN </t>
  </si>
  <si>
    <t xml:space="preserve">03CS3010 </t>
  </si>
  <si>
    <t xml:space="preserve">MAYANK JAIN </t>
  </si>
  <si>
    <t xml:space="preserve">03CS3011 </t>
  </si>
  <si>
    <t xml:space="preserve">UDIT SAJJANHAR </t>
  </si>
  <si>
    <t xml:space="preserve">03CS3012 </t>
  </si>
  <si>
    <t xml:space="preserve">SHAH RUSHIN NAVNEET </t>
  </si>
  <si>
    <t xml:space="preserve">03CS3013 </t>
  </si>
  <si>
    <t xml:space="preserve">MUNEISH KUMAR ADYA </t>
  </si>
  <si>
    <t xml:space="preserve">03CS3014 </t>
  </si>
  <si>
    <t xml:space="preserve">AMAR KUMAR DANI </t>
  </si>
  <si>
    <t xml:space="preserve">03CS3015 </t>
  </si>
  <si>
    <t xml:space="preserve">NITIN BANSAL </t>
  </si>
  <si>
    <t xml:space="preserve">03CS3016 </t>
  </si>
  <si>
    <t xml:space="preserve">HEMA SWETHA KOPPULA </t>
  </si>
  <si>
    <t xml:space="preserve">03CS3018 </t>
  </si>
  <si>
    <t xml:space="preserve">DIPAK KUMAR BEHERA </t>
  </si>
  <si>
    <t xml:space="preserve">03CS3019 </t>
  </si>
  <si>
    <t xml:space="preserve">PRAMOD KUMAR </t>
  </si>
  <si>
    <t xml:space="preserve">03CS3020 </t>
  </si>
  <si>
    <t xml:space="preserve">BHABEN DEORI </t>
  </si>
  <si>
    <t xml:space="preserve">03CS3021 </t>
  </si>
  <si>
    <t xml:space="preserve">JOY DEEP NATH </t>
  </si>
  <si>
    <t xml:space="preserve">03CS3022 </t>
  </si>
  <si>
    <t xml:space="preserve">TATHAGATA DAS </t>
  </si>
  <si>
    <t xml:space="preserve">03CS3023 </t>
  </si>
  <si>
    <t xml:space="preserve">SANKALP AGARWAL </t>
  </si>
  <si>
    <t xml:space="preserve">03CS3024 </t>
  </si>
  <si>
    <t xml:space="preserve">PANKAJ JAJOO </t>
  </si>
  <si>
    <t xml:space="preserve">03CS3025 </t>
  </si>
  <si>
    <t xml:space="preserve">KUMAR PUSPESH </t>
  </si>
  <si>
    <t>00CS1006</t>
  </si>
  <si>
    <t>SUDIPTA MANDAL</t>
  </si>
  <si>
    <t>01CS1001</t>
  </si>
  <si>
    <t>Bikramjit Roy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</si>
</sst>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Luxi Sans"/>
      <family val="2"/>
    </font>
    <font>
      <sz val="10"/>
      <name val="Arial"/>
      <family val="0"/>
    </font>
    <font>
      <b/>
      <sz val="10"/>
      <name val="Arial"/>
      <family val="2"/>
    </font>
    <font>
      <sz val="10"/>
      <name val="Nimbus Roman No9 L"/>
      <family val="1"/>
    </font>
    <font>
      <sz val="8"/>
      <name val="Luxi Sans"/>
      <family val="2"/>
    </font>
    <font>
      <sz val="8"/>
      <name val="Nimbus Roman No9 L"/>
      <family val="1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2" fillId="2" borderId="2" xfId="0" applyFont="1" applyFill="1" applyBorder="1" applyAlignment="1">
      <alignment/>
    </xf>
    <xf numFmtId="164" fontId="3" fillId="0" borderId="1" xfId="0" applyFont="1" applyBorder="1" applyAlignment="1">
      <alignment wrapText="1"/>
    </xf>
    <xf numFmtId="164" fontId="0" fillId="3" borderId="2" xfId="0" applyFill="1" applyBorder="1" applyAlignment="1">
      <alignment/>
    </xf>
    <xf numFmtId="164" fontId="0" fillId="4" borderId="2" xfId="0" applyFill="1" applyBorder="1" applyAlignment="1">
      <alignment/>
    </xf>
    <xf numFmtId="164" fontId="0" fillId="4" borderId="2" xfId="0" applyFill="1" applyBorder="1" applyAlignment="1">
      <alignment horizontal="right"/>
    </xf>
    <xf numFmtId="164" fontId="4" fillId="0" borderId="1" xfId="0" applyFont="1" applyBorder="1" applyAlignment="1">
      <alignment/>
    </xf>
    <xf numFmtId="164" fontId="5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"/>
  <sheetViews>
    <sheetView tabSelected="1" zoomScale="190" zoomScaleNormal="190" workbookViewId="0" topLeftCell="U1">
      <selection activeCell="Z2" sqref="Z2"/>
    </sheetView>
  </sheetViews>
  <sheetFormatPr defaultColWidth="11.00390625" defaultRowHeight="12.75"/>
  <cols>
    <col min="1" max="1" width="6.00390625" style="1" customWidth="1"/>
    <col min="2" max="2" width="17.00390625" style="1" customWidth="1"/>
    <col min="3" max="3" width="34.25390625" style="1" customWidth="1"/>
    <col min="4" max="4" width="9.875" style="1" customWidth="1"/>
    <col min="5" max="5" width="8.25390625" style="1" customWidth="1"/>
    <col min="6" max="6" width="14.875" style="1" customWidth="1"/>
    <col min="7" max="24" width="11.375" style="1" customWidth="1"/>
    <col min="25" max="25" width="20.125" style="1" customWidth="1"/>
    <col min="26" max="26" width="18.625" style="1" customWidth="1"/>
    <col min="27" max="16384" width="11.375" style="1" customWidth="1"/>
  </cols>
  <sheetData>
    <row r="1" spans="2:26" ht="30" customHeight="1">
      <c r="B1" s="1" t="s">
        <v>0</v>
      </c>
      <c r="C1" s="1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0</v>
      </c>
      <c r="Y1" s="1" t="s">
        <v>1</v>
      </c>
      <c r="Z1" s="1" t="s">
        <v>22</v>
      </c>
    </row>
    <row r="2" spans="1:26" ht="30" customHeight="1">
      <c r="A2" s="3">
        <v>1</v>
      </c>
      <c r="B2" s="3" t="s">
        <v>23</v>
      </c>
      <c r="C2" s="3" t="s">
        <v>24</v>
      </c>
      <c r="D2" s="4">
        <v>5</v>
      </c>
      <c r="E2" s="4">
        <v>1</v>
      </c>
      <c r="F2" s="4"/>
      <c r="G2" s="4">
        <v>7</v>
      </c>
      <c r="H2" s="4">
        <v>4.5</v>
      </c>
      <c r="I2" s="4">
        <f>SUM(D2:H2)</f>
        <v>17.5</v>
      </c>
      <c r="J2" s="4">
        <f>I2*40/60</f>
        <v>11.666666666666666</v>
      </c>
      <c r="K2" s="4"/>
      <c r="L2" s="4">
        <f>K2*7/20</f>
        <v>0</v>
      </c>
      <c r="M2" s="1">
        <v>0</v>
      </c>
      <c r="N2" s="1">
        <v>0</v>
      </c>
      <c r="O2" s="1">
        <f>N2*7/30</f>
        <v>0</v>
      </c>
      <c r="P2" s="1">
        <f>L2+M2+O2</f>
        <v>0</v>
      </c>
      <c r="Q2" s="1">
        <v>21</v>
      </c>
      <c r="R2" s="1">
        <f>Q2/2</f>
        <v>10.5</v>
      </c>
      <c r="S2" s="1">
        <v>16.5</v>
      </c>
      <c r="T2" s="1">
        <f>S2*5/6</f>
        <v>13.75</v>
      </c>
      <c r="U2" s="1">
        <f>P2+R2+T2</f>
        <v>24.25</v>
      </c>
      <c r="V2" s="1">
        <f>U2*0.6</f>
        <v>14.550000000000002</v>
      </c>
      <c r="W2" s="1">
        <f>V2+J2</f>
        <v>26.21666666666667</v>
      </c>
      <c r="X2" s="3" t="s">
        <v>23</v>
      </c>
      <c r="Y2" s="3" t="s">
        <v>24</v>
      </c>
      <c r="Z2" s="1">
        <f>W2*100/82.13</f>
        <v>31.920938349770694</v>
      </c>
    </row>
    <row r="3" spans="1:26" ht="30" customHeight="1">
      <c r="A3" s="3">
        <v>2</v>
      </c>
      <c r="B3" s="3" t="s">
        <v>25</v>
      </c>
      <c r="C3" s="3" t="s">
        <v>26</v>
      </c>
      <c r="D3" s="4">
        <v>8</v>
      </c>
      <c r="E3" s="4">
        <v>6.5</v>
      </c>
      <c r="F3" s="4">
        <v>7</v>
      </c>
      <c r="G3" s="4">
        <v>8</v>
      </c>
      <c r="H3" s="4">
        <v>8.5</v>
      </c>
      <c r="I3" s="4">
        <f>SUM(D3:H3)</f>
        <v>38</v>
      </c>
      <c r="J3" s="4">
        <f>I3*40/60</f>
        <v>25.333333333333332</v>
      </c>
      <c r="K3" s="1">
        <v>10</v>
      </c>
      <c r="L3" s="4">
        <f>K3*7/20</f>
        <v>3.5</v>
      </c>
      <c r="M3" s="1">
        <v>6</v>
      </c>
      <c r="N3" s="1">
        <v>18</v>
      </c>
      <c r="O3" s="1">
        <f>N3*7/30</f>
        <v>4.2</v>
      </c>
      <c r="P3" s="1">
        <f>L3+M3+O3</f>
        <v>13.7</v>
      </c>
      <c r="Q3" s="1">
        <v>34</v>
      </c>
      <c r="R3" s="1">
        <f>Q3/2</f>
        <v>17</v>
      </c>
      <c r="S3" s="1">
        <v>22</v>
      </c>
      <c r="T3" s="1">
        <f>S3*5/6</f>
        <v>18.333333333333332</v>
      </c>
      <c r="U3" s="1">
        <f>P3+R3+T3</f>
        <v>49.03333333333333</v>
      </c>
      <c r="V3" s="1">
        <f>U3*0.6</f>
        <v>29.42</v>
      </c>
      <c r="W3" s="1">
        <f>V3+J3</f>
        <v>54.75333333333333</v>
      </c>
      <c r="X3" s="3" t="s">
        <v>25</v>
      </c>
      <c r="Y3" s="3" t="s">
        <v>26</v>
      </c>
      <c r="Z3" s="1">
        <f>W3*100/82.13</f>
        <v>66.66666666666667</v>
      </c>
    </row>
    <row r="4" spans="1:26" ht="30" customHeight="1">
      <c r="A4" s="3">
        <v>3</v>
      </c>
      <c r="B4" s="3" t="s">
        <v>27</v>
      </c>
      <c r="C4" s="3" t="s">
        <v>28</v>
      </c>
      <c r="I4" s="4">
        <f>SUM(D4:H4)</f>
        <v>0</v>
      </c>
      <c r="J4" s="4">
        <f>I4*40/60</f>
        <v>0</v>
      </c>
      <c r="K4" s="1">
        <v>6</v>
      </c>
      <c r="L4" s="4">
        <f>K4*7/20</f>
        <v>2.1</v>
      </c>
      <c r="M4" s="1">
        <v>6</v>
      </c>
      <c r="O4" s="1">
        <f>N4*7/30</f>
        <v>0</v>
      </c>
      <c r="P4" s="1">
        <f>L4+M4+O4</f>
        <v>8.1</v>
      </c>
      <c r="Q4" s="1">
        <v>33</v>
      </c>
      <c r="R4" s="1">
        <f>Q4/2</f>
        <v>16.5</v>
      </c>
      <c r="S4" s="1">
        <v>26</v>
      </c>
      <c r="T4" s="1">
        <f>S4*5/6</f>
        <v>21.666666666666668</v>
      </c>
      <c r="U4" s="1">
        <f>P4+R4+T4</f>
        <v>46.266666666666666</v>
      </c>
      <c r="V4" s="1">
        <f>U4*0.6</f>
        <v>27.760000000000005</v>
      </c>
      <c r="W4" s="1">
        <f>V4+J4</f>
        <v>27.760000000000005</v>
      </c>
      <c r="X4" s="3" t="s">
        <v>27</v>
      </c>
      <c r="Y4" s="3" t="s">
        <v>28</v>
      </c>
      <c r="Z4" s="1">
        <f>W4*100/82.13</f>
        <v>33.80007305491295</v>
      </c>
    </row>
    <row r="5" spans="1:26" ht="30" customHeight="1">
      <c r="A5" s="3">
        <v>4</v>
      </c>
      <c r="B5" s="3" t="s">
        <v>29</v>
      </c>
      <c r="C5" s="3" t="s">
        <v>30</v>
      </c>
      <c r="D5" s="4">
        <v>9</v>
      </c>
      <c r="E5" s="4">
        <v>7</v>
      </c>
      <c r="F5" s="4">
        <v>7</v>
      </c>
      <c r="G5" s="4">
        <v>7</v>
      </c>
      <c r="H5" s="4">
        <v>8</v>
      </c>
      <c r="I5" s="4">
        <f>SUM(D5:H5)</f>
        <v>38</v>
      </c>
      <c r="J5" s="4">
        <f>I5*40/60</f>
        <v>25.333333333333332</v>
      </c>
      <c r="K5" s="1">
        <v>0</v>
      </c>
      <c r="L5" s="4">
        <f>K5*7/20</f>
        <v>0</v>
      </c>
      <c r="M5" s="1">
        <v>6</v>
      </c>
      <c r="N5" s="1">
        <v>5</v>
      </c>
      <c r="O5" s="1">
        <f>N5*7/30</f>
        <v>1.1666666666666667</v>
      </c>
      <c r="P5" s="1">
        <f>L5+M5+O5</f>
        <v>7.166666666666667</v>
      </c>
      <c r="Q5" s="1">
        <v>44.5</v>
      </c>
      <c r="R5" s="1">
        <f>Q5/2</f>
        <v>22.25</v>
      </c>
      <c r="S5" s="1">
        <v>38.5</v>
      </c>
      <c r="T5" s="1">
        <f>S5*5/6</f>
        <v>32.083333333333336</v>
      </c>
      <c r="U5" s="1">
        <f>P5+R5+T5</f>
        <v>61.5</v>
      </c>
      <c r="V5" s="1">
        <f>U5*0.6</f>
        <v>36.900000000000006</v>
      </c>
      <c r="W5" s="1">
        <f>V5+J5</f>
        <v>62.233333333333334</v>
      </c>
      <c r="X5" s="3" t="s">
        <v>29</v>
      </c>
      <c r="Y5" s="3" t="s">
        <v>30</v>
      </c>
      <c r="Z5" s="1">
        <f>W5*100/82.13</f>
        <v>75.77417914688097</v>
      </c>
    </row>
    <row r="6" spans="1:26" ht="30" customHeight="1">
      <c r="A6" s="3">
        <v>5</v>
      </c>
      <c r="B6" s="3" t="s">
        <v>31</v>
      </c>
      <c r="C6" s="3" t="s">
        <v>32</v>
      </c>
      <c r="I6" s="4">
        <f>SUM(D6:H6)</f>
        <v>0</v>
      </c>
      <c r="J6" s="4">
        <f>I6*40/60</f>
        <v>0</v>
      </c>
      <c r="K6" s="1">
        <v>11</v>
      </c>
      <c r="L6" s="4">
        <f>K6*7/20</f>
        <v>3.85</v>
      </c>
      <c r="M6" s="1">
        <v>0</v>
      </c>
      <c r="N6" s="1">
        <v>28</v>
      </c>
      <c r="O6" s="1">
        <f>N6*7/30</f>
        <v>6.533333333333333</v>
      </c>
      <c r="P6" s="1">
        <f>L6+M6+O6</f>
        <v>10.383333333333333</v>
      </c>
      <c r="Q6" s="1">
        <v>41</v>
      </c>
      <c r="R6" s="1">
        <f>Q6/2</f>
        <v>20.5</v>
      </c>
      <c r="S6" s="1">
        <v>30</v>
      </c>
      <c r="T6" s="1">
        <f>S6*5/6</f>
        <v>25</v>
      </c>
      <c r="U6" s="1">
        <f>P6+R6+T6</f>
        <v>55.88333333333333</v>
      </c>
      <c r="V6" s="1">
        <f>U6*0.6</f>
        <v>33.53</v>
      </c>
      <c r="W6" s="1">
        <f>V6+J6</f>
        <v>33.53</v>
      </c>
      <c r="X6" s="3" t="s">
        <v>31</v>
      </c>
      <c r="Y6" s="3" t="s">
        <v>32</v>
      </c>
      <c r="Z6" s="1">
        <f>W6*100/82.13</f>
        <v>40.82552051625472</v>
      </c>
    </row>
    <row r="7" spans="1:26" ht="30" customHeight="1">
      <c r="A7" s="3">
        <v>6</v>
      </c>
      <c r="B7" s="3" t="s">
        <v>33</v>
      </c>
      <c r="C7" s="3" t="s">
        <v>34</v>
      </c>
      <c r="D7" s="5">
        <v>9</v>
      </c>
      <c r="E7" s="5">
        <v>1</v>
      </c>
      <c r="F7" s="5"/>
      <c r="G7" s="5"/>
      <c r="H7" s="5"/>
      <c r="I7" s="4">
        <f>SUM(D7:H7)</f>
        <v>10</v>
      </c>
      <c r="J7" s="4">
        <f>I7*40/60</f>
        <v>6.666666666666667</v>
      </c>
      <c r="K7" s="1">
        <v>7</v>
      </c>
      <c r="L7" s="4">
        <f>K7*7/20</f>
        <v>2.45</v>
      </c>
      <c r="M7" s="1">
        <v>0</v>
      </c>
      <c r="O7" s="1">
        <f>N7*7/30</f>
        <v>0</v>
      </c>
      <c r="P7" s="1">
        <f>L7+M7+O7</f>
        <v>2.45</v>
      </c>
      <c r="Q7" s="1">
        <v>27</v>
      </c>
      <c r="R7" s="1">
        <f>Q7/2</f>
        <v>13.5</v>
      </c>
      <c r="S7" s="1">
        <v>15</v>
      </c>
      <c r="T7" s="1">
        <f>S7*5/6</f>
        <v>12.5</v>
      </c>
      <c r="U7" s="1">
        <f>P7+R7+T7</f>
        <v>28.45</v>
      </c>
      <c r="V7" s="1">
        <f>U7*0.6</f>
        <v>17.070000000000004</v>
      </c>
      <c r="W7" s="1">
        <f>V7+J7</f>
        <v>23.73666666666667</v>
      </c>
      <c r="X7" s="3" t="s">
        <v>33</v>
      </c>
      <c r="Y7" s="3" t="s">
        <v>34</v>
      </c>
      <c r="Z7" s="1">
        <f>W7*100/82.13</f>
        <v>28.901335281464352</v>
      </c>
    </row>
    <row r="8" spans="1:26" ht="30" customHeight="1">
      <c r="A8" s="3">
        <v>7</v>
      </c>
      <c r="B8" s="3" t="s">
        <v>35</v>
      </c>
      <c r="C8" s="3" t="s">
        <v>36</v>
      </c>
      <c r="D8" s="4">
        <v>9</v>
      </c>
      <c r="E8" s="4">
        <v>7</v>
      </c>
      <c r="F8" s="4">
        <v>7</v>
      </c>
      <c r="G8" s="4">
        <v>7</v>
      </c>
      <c r="H8" s="4">
        <v>6.5</v>
      </c>
      <c r="I8" s="4">
        <f>SUM(D8:H8)</f>
        <v>36.5</v>
      </c>
      <c r="J8" s="4">
        <f>I8*40/60</f>
        <v>24.333333333333332</v>
      </c>
      <c r="K8" s="1">
        <v>8</v>
      </c>
      <c r="L8" s="4">
        <f>K8*7/20</f>
        <v>2.8</v>
      </c>
      <c r="M8" s="1">
        <v>6</v>
      </c>
      <c r="N8" s="1">
        <v>11</v>
      </c>
      <c r="O8" s="1">
        <f>N8*7/30</f>
        <v>2.566666666666667</v>
      </c>
      <c r="P8" s="1">
        <f>L8+M8+O8</f>
        <v>11.366666666666667</v>
      </c>
      <c r="Q8" s="1">
        <v>21</v>
      </c>
      <c r="R8" s="1">
        <f>Q8/2</f>
        <v>10.5</v>
      </c>
      <c r="S8" s="1">
        <v>19</v>
      </c>
      <c r="T8" s="1">
        <f>S8*5/6</f>
        <v>15.833333333333334</v>
      </c>
      <c r="U8" s="1">
        <f>P8+R8+T8</f>
        <v>37.7</v>
      </c>
      <c r="V8" s="1">
        <f>U8*0.6</f>
        <v>22.620000000000005</v>
      </c>
      <c r="W8" s="1">
        <f>V8+J8</f>
        <v>46.95333333333333</v>
      </c>
      <c r="X8" s="3" t="s">
        <v>35</v>
      </c>
      <c r="Y8" s="3" t="s">
        <v>36</v>
      </c>
      <c r="Z8" s="1">
        <f>W8*100/82.13</f>
        <v>57.169527984090266</v>
      </c>
    </row>
    <row r="9" spans="1:26" ht="30" customHeight="1">
      <c r="A9" s="3">
        <v>8</v>
      </c>
      <c r="B9" s="3" t="s">
        <v>37</v>
      </c>
      <c r="C9" s="3" t="s">
        <v>38</v>
      </c>
      <c r="D9" s="4">
        <v>9</v>
      </c>
      <c r="E9" s="4">
        <v>7</v>
      </c>
      <c r="F9" s="4">
        <v>9</v>
      </c>
      <c r="G9" s="4">
        <v>7.5</v>
      </c>
      <c r="H9" s="4">
        <v>5.5</v>
      </c>
      <c r="I9" s="4">
        <f>SUM(D9:H9)</f>
        <v>38</v>
      </c>
      <c r="J9" s="4">
        <f>I9*40/60</f>
        <v>25.333333333333332</v>
      </c>
      <c r="K9" s="1">
        <v>7</v>
      </c>
      <c r="L9" s="4">
        <f>K9*7/20</f>
        <v>2.45</v>
      </c>
      <c r="M9" s="1">
        <v>6</v>
      </c>
      <c r="N9" s="1">
        <v>16</v>
      </c>
      <c r="O9" s="1">
        <f>N9*7/30</f>
        <v>3.7333333333333334</v>
      </c>
      <c r="P9" s="1">
        <f>L9+M9+O9</f>
        <v>12.183333333333334</v>
      </c>
      <c r="Q9" s="1">
        <v>28.5</v>
      </c>
      <c r="R9" s="1">
        <f>Q9/2</f>
        <v>14.25</v>
      </c>
      <c r="S9" s="1">
        <v>25.5</v>
      </c>
      <c r="T9" s="1">
        <f>S9*5/6</f>
        <v>21.25</v>
      </c>
      <c r="U9" s="1">
        <f>P9+R9+T9</f>
        <v>47.68333333333334</v>
      </c>
      <c r="V9" s="1">
        <f>U9*0.6</f>
        <v>28.610000000000007</v>
      </c>
      <c r="W9" s="1">
        <f>V9+J9</f>
        <v>53.94333333333334</v>
      </c>
      <c r="X9" s="3" t="s">
        <v>37</v>
      </c>
      <c r="Y9" s="3" t="s">
        <v>38</v>
      </c>
      <c r="Z9" s="1">
        <f>W9*100/82.13</f>
        <v>65.68042534193759</v>
      </c>
    </row>
    <row r="10" spans="1:26" ht="30" customHeight="1">
      <c r="A10" s="3">
        <v>9</v>
      </c>
      <c r="B10" s="3" t="s">
        <v>39</v>
      </c>
      <c r="C10" s="3" t="s">
        <v>40</v>
      </c>
      <c r="D10" s="5">
        <v>8</v>
      </c>
      <c r="E10" s="5">
        <v>10</v>
      </c>
      <c r="F10" s="5">
        <v>7.5</v>
      </c>
      <c r="G10" s="5">
        <v>9</v>
      </c>
      <c r="H10" s="5">
        <v>14</v>
      </c>
      <c r="I10" s="4">
        <f>SUM(D10:H10)</f>
        <v>48.5</v>
      </c>
      <c r="J10" s="4">
        <f>I10*40/60</f>
        <v>32.333333333333336</v>
      </c>
      <c r="K10" s="1">
        <v>15</v>
      </c>
      <c r="L10" s="4">
        <f>K10*7/20</f>
        <v>5.25</v>
      </c>
      <c r="M10" s="1">
        <v>6</v>
      </c>
      <c r="N10" s="1">
        <v>21</v>
      </c>
      <c r="O10" s="1">
        <f>N10*7/30</f>
        <v>4.9</v>
      </c>
      <c r="P10" s="1">
        <f>L10+M10+O10</f>
        <v>16.15</v>
      </c>
      <c r="Q10" s="1">
        <v>36.5</v>
      </c>
      <c r="R10" s="1">
        <f>Q10/2</f>
        <v>18.25</v>
      </c>
      <c r="S10" s="1">
        <v>43</v>
      </c>
      <c r="T10" s="1">
        <f>S10*5/6</f>
        <v>35.833333333333336</v>
      </c>
      <c r="U10" s="1">
        <f>P10+R10+T10</f>
        <v>70.23333333333333</v>
      </c>
      <c r="V10" s="1">
        <f>U10*0.6</f>
        <v>42.14000000000001</v>
      </c>
      <c r="W10" s="1">
        <f>V10+J10</f>
        <v>74.47333333333334</v>
      </c>
      <c r="X10" s="3" t="s">
        <v>39</v>
      </c>
      <c r="Y10" s="3" t="s">
        <v>40</v>
      </c>
      <c r="Z10" s="1">
        <f>W10*100/82.13</f>
        <v>90.67738138723163</v>
      </c>
    </row>
    <row r="11" spans="1:26" ht="30" customHeight="1">
      <c r="A11" s="3">
        <v>10</v>
      </c>
      <c r="B11" s="3" t="s">
        <v>41</v>
      </c>
      <c r="C11" s="3" t="s">
        <v>42</v>
      </c>
      <c r="D11" s="5">
        <v>8</v>
      </c>
      <c r="E11" s="5">
        <v>10</v>
      </c>
      <c r="F11" s="5">
        <v>9</v>
      </c>
      <c r="G11" s="5">
        <v>9</v>
      </c>
      <c r="H11" s="5">
        <v>11</v>
      </c>
      <c r="I11" s="4">
        <f>SUM(D11:H11)</f>
        <v>47</v>
      </c>
      <c r="J11" s="4">
        <f>I11*40/60</f>
        <v>31.333333333333332</v>
      </c>
      <c r="K11" s="1">
        <v>18</v>
      </c>
      <c r="L11" s="4">
        <f>K11*7/20</f>
        <v>6.3</v>
      </c>
      <c r="M11" s="1">
        <v>6</v>
      </c>
      <c r="N11" s="1">
        <v>28</v>
      </c>
      <c r="O11" s="1">
        <f>N11*7/30</f>
        <v>6.533333333333333</v>
      </c>
      <c r="P11" s="1">
        <f>L11+M11+O11</f>
        <v>18.833333333333336</v>
      </c>
      <c r="Q11" s="1">
        <v>50</v>
      </c>
      <c r="R11" s="1">
        <f>Q11/2</f>
        <v>25</v>
      </c>
      <c r="S11" s="1">
        <v>49</v>
      </c>
      <c r="T11" s="1">
        <f>S11*5/6</f>
        <v>40.833333333333336</v>
      </c>
      <c r="U11" s="1">
        <f>P11+R11+T11</f>
        <v>84.66666666666667</v>
      </c>
      <c r="V11" s="1">
        <f>U11*0.6</f>
        <v>50.80000000000001</v>
      </c>
      <c r="W11" s="1">
        <f>V11+J11</f>
        <v>82.13333333333334</v>
      </c>
      <c r="X11" s="3" t="s">
        <v>41</v>
      </c>
      <c r="Y11" s="3" t="s">
        <v>42</v>
      </c>
      <c r="Z11" s="1">
        <f>W11*100/82.13</f>
        <v>100.00405860627461</v>
      </c>
    </row>
    <row r="12" spans="1:26" ht="30" customHeight="1">
      <c r="A12" s="3">
        <v>11</v>
      </c>
      <c r="B12" s="3" t="s">
        <v>43</v>
      </c>
      <c r="C12" s="3" t="s">
        <v>44</v>
      </c>
      <c r="D12" s="4">
        <v>8</v>
      </c>
      <c r="E12" s="4">
        <v>8.5</v>
      </c>
      <c r="F12" s="4">
        <v>9</v>
      </c>
      <c r="G12" s="4">
        <v>9.5</v>
      </c>
      <c r="H12" s="4">
        <v>10.5</v>
      </c>
      <c r="I12" s="4">
        <f>SUM(D12:H12)</f>
        <v>45.5</v>
      </c>
      <c r="J12" s="4">
        <f>I12*40/60</f>
        <v>30.333333333333332</v>
      </c>
      <c r="K12" s="1">
        <v>13</v>
      </c>
      <c r="L12" s="4">
        <f>K12*7/20</f>
        <v>4.55</v>
      </c>
      <c r="M12" s="1">
        <v>6</v>
      </c>
      <c r="N12" s="1">
        <v>15</v>
      </c>
      <c r="O12" s="1">
        <f>N12*7/30</f>
        <v>3.5</v>
      </c>
      <c r="P12" s="1">
        <f>L12+M12+O12</f>
        <v>14.05</v>
      </c>
      <c r="Q12" s="1">
        <v>38</v>
      </c>
      <c r="R12" s="1">
        <f>Q12/2</f>
        <v>19</v>
      </c>
      <c r="S12" s="1">
        <v>31.5</v>
      </c>
      <c r="T12" s="1">
        <f>S12*5/6</f>
        <v>26.25</v>
      </c>
      <c r="U12" s="1">
        <f>P12+R12+T12</f>
        <v>59.3</v>
      </c>
      <c r="V12" s="1">
        <f>U12*0.6</f>
        <v>35.580000000000005</v>
      </c>
      <c r="W12" s="1">
        <f>V12+J12</f>
        <v>65.91333333333334</v>
      </c>
      <c r="X12" s="3" t="s">
        <v>43</v>
      </c>
      <c r="Y12" s="3" t="s">
        <v>44</v>
      </c>
      <c r="Z12" s="1">
        <f>W12*100/82.13</f>
        <v>80.25488047404522</v>
      </c>
    </row>
    <row r="13" spans="1:26" ht="30" customHeight="1">
      <c r="A13" s="3">
        <v>12</v>
      </c>
      <c r="B13" s="3" t="s">
        <v>45</v>
      </c>
      <c r="C13" s="3" t="s">
        <v>46</v>
      </c>
      <c r="D13" s="5">
        <v>7</v>
      </c>
      <c r="E13" s="5">
        <v>10</v>
      </c>
      <c r="F13" s="5">
        <v>8</v>
      </c>
      <c r="G13" s="6">
        <v>7</v>
      </c>
      <c r="H13" s="5">
        <v>7</v>
      </c>
      <c r="I13" s="4">
        <f>SUM(D13:H13)</f>
        <v>39</v>
      </c>
      <c r="J13" s="4">
        <f>I13*40/60</f>
        <v>26</v>
      </c>
      <c r="K13" s="1">
        <v>14</v>
      </c>
      <c r="L13" s="4">
        <f>K13*7/20</f>
        <v>4.9</v>
      </c>
      <c r="M13" s="1">
        <v>6</v>
      </c>
      <c r="N13" s="1">
        <v>15</v>
      </c>
      <c r="O13" s="1">
        <f>N13*7/30</f>
        <v>3.5</v>
      </c>
      <c r="P13" s="1">
        <f>L13+M13+O13</f>
        <v>14.4</v>
      </c>
      <c r="Q13" s="1">
        <v>29</v>
      </c>
      <c r="R13" s="1">
        <f>Q13/2</f>
        <v>14.5</v>
      </c>
      <c r="S13" s="1">
        <v>28</v>
      </c>
      <c r="T13" s="1">
        <f>S13*5/6</f>
        <v>23.333333333333332</v>
      </c>
      <c r="U13" s="1">
        <f>P13+R13+T13</f>
        <v>52.233333333333334</v>
      </c>
      <c r="V13" s="1">
        <f>U13*0.6</f>
        <v>31.340000000000007</v>
      </c>
      <c r="W13" s="1">
        <f>V13+J13</f>
        <v>57.34</v>
      </c>
      <c r="X13" s="3" t="s">
        <v>45</v>
      </c>
      <c r="Y13" s="3" t="s">
        <v>46</v>
      </c>
      <c r="Z13" s="1">
        <f>W13*100/82.13</f>
        <v>69.81614513576038</v>
      </c>
    </row>
    <row r="14" spans="1:26" ht="30" customHeight="1">
      <c r="A14" s="3">
        <v>13</v>
      </c>
      <c r="B14" s="3" t="s">
        <v>47</v>
      </c>
      <c r="C14" s="3" t="s">
        <v>48</v>
      </c>
      <c r="D14" s="4">
        <v>8</v>
      </c>
      <c r="E14" s="4">
        <v>6.5</v>
      </c>
      <c r="F14" s="4">
        <v>7</v>
      </c>
      <c r="G14" s="4">
        <v>8</v>
      </c>
      <c r="H14" s="4">
        <v>9.5</v>
      </c>
      <c r="I14" s="4">
        <f>SUM(D14:H14)</f>
        <v>39</v>
      </c>
      <c r="J14" s="4">
        <f>I14*40/60</f>
        <v>26</v>
      </c>
      <c r="K14" s="1">
        <v>15</v>
      </c>
      <c r="L14" s="4">
        <f>K14*7/20</f>
        <v>5.25</v>
      </c>
      <c r="M14" s="1">
        <v>6</v>
      </c>
      <c r="N14" s="1">
        <v>11</v>
      </c>
      <c r="O14" s="1">
        <f>N14*7/30</f>
        <v>2.566666666666667</v>
      </c>
      <c r="P14" s="1">
        <f>L14+M14+O14</f>
        <v>13.816666666666666</v>
      </c>
      <c r="Q14" s="1">
        <v>26.5</v>
      </c>
      <c r="R14" s="1">
        <f>Q14/2</f>
        <v>13.25</v>
      </c>
      <c r="S14" s="1">
        <v>17</v>
      </c>
      <c r="T14" s="1">
        <f>S14*5/6</f>
        <v>14.166666666666666</v>
      </c>
      <c r="U14" s="1">
        <f>P14+R14+T14</f>
        <v>41.233333333333334</v>
      </c>
      <c r="V14" s="1">
        <f>U14*0.6</f>
        <v>24.740000000000006</v>
      </c>
      <c r="W14" s="1">
        <f>V14+J14</f>
        <v>50.74000000000001</v>
      </c>
      <c r="X14" s="3" t="s">
        <v>47</v>
      </c>
      <c r="Y14" s="3" t="s">
        <v>48</v>
      </c>
      <c r="Z14" s="1">
        <f>W14*100/82.13</f>
        <v>61.7801047120419</v>
      </c>
    </row>
    <row r="15" spans="1:26" ht="30" customHeight="1">
      <c r="A15" s="3">
        <v>14</v>
      </c>
      <c r="B15" s="3" t="s">
        <v>49</v>
      </c>
      <c r="C15" s="3" t="s">
        <v>50</v>
      </c>
      <c r="D15" s="5">
        <v>9</v>
      </c>
      <c r="E15" s="5">
        <v>10</v>
      </c>
      <c r="F15" s="5">
        <v>10</v>
      </c>
      <c r="G15" s="5">
        <v>9.5</v>
      </c>
      <c r="H15" s="5">
        <v>12</v>
      </c>
      <c r="I15" s="4">
        <f>SUM(D15:H15)</f>
        <v>50.5</v>
      </c>
      <c r="J15" s="4">
        <f>I15*40/60</f>
        <v>33.666666666666664</v>
      </c>
      <c r="K15" s="1">
        <v>9</v>
      </c>
      <c r="L15" s="4">
        <f>K15*7/20</f>
        <v>3.15</v>
      </c>
      <c r="M15" s="1">
        <v>6</v>
      </c>
      <c r="N15" s="1">
        <v>21</v>
      </c>
      <c r="O15" s="1">
        <f>N15*7/30</f>
        <v>4.9</v>
      </c>
      <c r="P15" s="1">
        <f>L15+M15+O15</f>
        <v>14.05</v>
      </c>
      <c r="Q15" s="1">
        <v>33</v>
      </c>
      <c r="R15" s="1">
        <f>Q15/2</f>
        <v>16.5</v>
      </c>
      <c r="S15" s="1">
        <v>42.5</v>
      </c>
      <c r="T15" s="1">
        <f>S15*5/6</f>
        <v>35.416666666666664</v>
      </c>
      <c r="U15" s="1">
        <f>P15+R15+T15</f>
        <v>65.96666666666667</v>
      </c>
      <c r="V15" s="1">
        <f>U15*0.6</f>
        <v>39.580000000000005</v>
      </c>
      <c r="W15" s="1">
        <f>V15+J15</f>
        <v>73.24666666666667</v>
      </c>
      <c r="X15" s="3" t="s">
        <v>49</v>
      </c>
      <c r="Y15" s="3" t="s">
        <v>50</v>
      </c>
      <c r="Z15" s="1">
        <f>W15*100/82.13</f>
        <v>89.18381427817688</v>
      </c>
    </row>
    <row r="16" spans="1:26" ht="30" customHeight="1">
      <c r="A16" s="3">
        <v>15</v>
      </c>
      <c r="B16" s="3" t="s">
        <v>51</v>
      </c>
      <c r="C16" s="3" t="s">
        <v>52</v>
      </c>
      <c r="D16" s="4">
        <v>8</v>
      </c>
      <c r="E16" s="4">
        <v>8.5</v>
      </c>
      <c r="F16" s="4">
        <v>9</v>
      </c>
      <c r="G16" s="4">
        <v>9.5</v>
      </c>
      <c r="H16" s="4">
        <v>7</v>
      </c>
      <c r="I16" s="4">
        <f>SUM(D16:H16)</f>
        <v>42</v>
      </c>
      <c r="J16" s="4">
        <f>I16*40/60</f>
        <v>28</v>
      </c>
      <c r="K16" s="1">
        <v>11</v>
      </c>
      <c r="L16" s="4">
        <f>K16*7/20</f>
        <v>3.85</v>
      </c>
      <c r="M16" s="1">
        <v>6</v>
      </c>
      <c r="N16" s="1">
        <v>12</v>
      </c>
      <c r="O16" s="1">
        <f>N16*7/30</f>
        <v>2.8</v>
      </c>
      <c r="P16" s="1">
        <f>L16+M16+O16</f>
        <v>12.649999999999999</v>
      </c>
      <c r="Q16" s="1">
        <v>31</v>
      </c>
      <c r="R16" s="1">
        <f>Q16/2</f>
        <v>15.5</v>
      </c>
      <c r="S16" s="1">
        <v>29</v>
      </c>
      <c r="T16" s="1">
        <f>S16*5/6</f>
        <v>24.166666666666668</v>
      </c>
      <c r="U16" s="1">
        <f>P16+R16+T16</f>
        <v>52.31666666666666</v>
      </c>
      <c r="V16" s="1">
        <f>U16*0.6</f>
        <v>31.390000000000004</v>
      </c>
      <c r="W16" s="1">
        <f>V16+J16</f>
        <v>59.39</v>
      </c>
      <c r="X16" s="3" t="s">
        <v>51</v>
      </c>
      <c r="Y16" s="3" t="s">
        <v>52</v>
      </c>
      <c r="Z16" s="1">
        <f>W16*100/82.13</f>
        <v>72.31218799464264</v>
      </c>
    </row>
    <row r="17" spans="1:26" ht="30" customHeight="1">
      <c r="A17" s="3">
        <v>16</v>
      </c>
      <c r="B17" s="3" t="s">
        <v>53</v>
      </c>
      <c r="C17" s="3" t="s">
        <v>54</v>
      </c>
      <c r="D17" s="5">
        <v>9</v>
      </c>
      <c r="E17" s="5">
        <v>10</v>
      </c>
      <c r="F17" s="5">
        <v>9</v>
      </c>
      <c r="G17" s="5">
        <v>10</v>
      </c>
      <c r="H17" s="5">
        <v>9.5</v>
      </c>
      <c r="I17" s="4">
        <f>SUM(D17:H17)</f>
        <v>47.5</v>
      </c>
      <c r="J17" s="4">
        <f>I17*40/60</f>
        <v>31.666666666666668</v>
      </c>
      <c r="K17" s="1">
        <v>18</v>
      </c>
      <c r="L17" s="4">
        <f>K17*7/20</f>
        <v>6.3</v>
      </c>
      <c r="M17" s="1">
        <v>6</v>
      </c>
      <c r="N17" s="1">
        <v>29</v>
      </c>
      <c r="O17" s="1">
        <f>N17*7/30</f>
        <v>6.766666666666667</v>
      </c>
      <c r="P17" s="1">
        <f>L17+M17+O17</f>
        <v>19.066666666666666</v>
      </c>
      <c r="Q17" s="1">
        <v>43.5</v>
      </c>
      <c r="R17" s="1">
        <f>Q17/2</f>
        <v>21.75</v>
      </c>
      <c r="S17" s="1">
        <v>51</v>
      </c>
      <c r="T17" s="1">
        <f>S17*5/6</f>
        <v>42.5</v>
      </c>
      <c r="U17" s="1">
        <f>P17+R17+T17</f>
        <v>83.31666666666666</v>
      </c>
      <c r="V17" s="1">
        <f>U17*0.6</f>
        <v>49.99</v>
      </c>
      <c r="W17" s="1">
        <f>V17+J17</f>
        <v>81.65666666666667</v>
      </c>
      <c r="X17" s="3" t="s">
        <v>53</v>
      </c>
      <c r="Y17" s="3" t="s">
        <v>54</v>
      </c>
      <c r="Z17" s="1">
        <f>W17*100/82.13</f>
        <v>99.42367790900606</v>
      </c>
    </row>
    <row r="18" spans="1:26" ht="30" customHeight="1">
      <c r="A18" s="3">
        <v>17</v>
      </c>
      <c r="B18" s="3" t="s">
        <v>55</v>
      </c>
      <c r="C18" s="3" t="s">
        <v>56</v>
      </c>
      <c r="D18" s="4">
        <v>10</v>
      </c>
      <c r="E18" s="4">
        <v>10</v>
      </c>
      <c r="F18" s="4">
        <v>8</v>
      </c>
      <c r="G18" s="4">
        <v>9</v>
      </c>
      <c r="H18" s="4">
        <v>8</v>
      </c>
      <c r="I18" s="4">
        <f>SUM(D18:H18)</f>
        <v>45</v>
      </c>
      <c r="J18" s="4">
        <f>I18*40/60</f>
        <v>30</v>
      </c>
      <c r="K18" s="1">
        <v>10</v>
      </c>
      <c r="L18" s="4">
        <f>K18*7/20</f>
        <v>3.5</v>
      </c>
      <c r="M18" s="1">
        <v>6</v>
      </c>
      <c r="N18" s="1">
        <v>9</v>
      </c>
      <c r="O18" s="1">
        <f>N18*7/30</f>
        <v>2.1</v>
      </c>
      <c r="P18" s="1">
        <f>L18+M18+O18</f>
        <v>11.6</v>
      </c>
      <c r="Q18" s="1">
        <v>33.5</v>
      </c>
      <c r="R18" s="1">
        <f>Q18/2</f>
        <v>16.75</v>
      </c>
      <c r="S18" s="1">
        <v>31</v>
      </c>
      <c r="T18" s="1">
        <f>S18*5/6</f>
        <v>25.833333333333332</v>
      </c>
      <c r="U18" s="1">
        <f>P18+R18+T18</f>
        <v>54.18333333333334</v>
      </c>
      <c r="V18" s="1">
        <f>U18*0.6</f>
        <v>32.510000000000005</v>
      </c>
      <c r="W18" s="1">
        <f>V18+J18</f>
        <v>62.510000000000005</v>
      </c>
      <c r="X18" s="3" t="s">
        <v>55</v>
      </c>
      <c r="Y18" s="3" t="s">
        <v>56</v>
      </c>
      <c r="Z18" s="1">
        <f>W18*100/82.13</f>
        <v>76.11104346767321</v>
      </c>
    </row>
    <row r="19" spans="1:26" ht="30" customHeight="1">
      <c r="A19" s="3">
        <v>18</v>
      </c>
      <c r="B19" s="3" t="s">
        <v>57</v>
      </c>
      <c r="C19" s="3" t="s">
        <v>58</v>
      </c>
      <c r="D19" s="5">
        <v>9</v>
      </c>
      <c r="E19" s="5">
        <v>10</v>
      </c>
      <c r="F19" s="5">
        <v>10</v>
      </c>
      <c r="G19" s="5">
        <v>9.5</v>
      </c>
      <c r="H19" s="5">
        <v>10.5</v>
      </c>
      <c r="I19" s="4">
        <f>SUM(D19:H19)</f>
        <v>49</v>
      </c>
      <c r="J19" s="4">
        <f>I19*40/60</f>
        <v>32.666666666666664</v>
      </c>
      <c r="K19" s="1">
        <v>6</v>
      </c>
      <c r="L19" s="4">
        <f>K19*7/20</f>
        <v>2.1</v>
      </c>
      <c r="M19" s="1">
        <v>6</v>
      </c>
      <c r="N19" s="1">
        <v>18</v>
      </c>
      <c r="O19" s="1">
        <f>N19*7/30</f>
        <v>4.2</v>
      </c>
      <c r="P19" s="1">
        <f>L19+M19+O19</f>
        <v>12.3</v>
      </c>
      <c r="Q19" s="1">
        <v>41.5</v>
      </c>
      <c r="R19" s="1">
        <f>Q19/2</f>
        <v>20.75</v>
      </c>
      <c r="S19" s="1">
        <v>36</v>
      </c>
      <c r="T19" s="1">
        <f>S19*5/6</f>
        <v>30</v>
      </c>
      <c r="U19" s="1">
        <f>P19+R19+T19</f>
        <v>63.05</v>
      </c>
      <c r="V19" s="1">
        <f>U19*0.6</f>
        <v>37.830000000000005</v>
      </c>
      <c r="W19" s="1">
        <f>V19+J19</f>
        <v>70.49666666666667</v>
      </c>
      <c r="X19" s="3" t="s">
        <v>57</v>
      </c>
      <c r="Y19" s="3" t="s">
        <v>58</v>
      </c>
      <c r="Z19" s="1">
        <f>W19*100/82.13</f>
        <v>85.83546410162751</v>
      </c>
    </row>
    <row r="20" spans="1:26" ht="30" customHeight="1">
      <c r="A20" s="3">
        <v>19</v>
      </c>
      <c r="B20" s="3" t="s">
        <v>59</v>
      </c>
      <c r="C20" s="3" t="s">
        <v>60</v>
      </c>
      <c r="D20" s="5">
        <v>10</v>
      </c>
      <c r="E20" s="5">
        <v>10</v>
      </c>
      <c r="F20" s="5">
        <v>10</v>
      </c>
      <c r="G20" s="5">
        <v>10</v>
      </c>
      <c r="H20" s="5">
        <v>10</v>
      </c>
      <c r="I20" s="4">
        <f>SUM(D20:H20)</f>
        <v>50</v>
      </c>
      <c r="J20" s="4">
        <f>I20*40/60</f>
        <v>33.333333333333336</v>
      </c>
      <c r="K20" s="1">
        <v>15.5</v>
      </c>
      <c r="L20" s="4">
        <f>K20*7/20</f>
        <v>5.425</v>
      </c>
      <c r="M20" s="1">
        <v>6</v>
      </c>
      <c r="N20" s="1">
        <v>29</v>
      </c>
      <c r="O20" s="1">
        <f>N20*7/30</f>
        <v>6.766666666666667</v>
      </c>
      <c r="P20" s="1">
        <f>L20+M20+O20</f>
        <v>18.191666666666666</v>
      </c>
      <c r="Q20" s="1">
        <v>48.5</v>
      </c>
      <c r="R20" s="1">
        <f>Q20/2</f>
        <v>24.25</v>
      </c>
      <c r="S20" s="1">
        <v>43</v>
      </c>
      <c r="T20" s="1">
        <f>S20*5/6</f>
        <v>35.833333333333336</v>
      </c>
      <c r="U20" s="1">
        <f>P20+R20+T20</f>
        <v>78.275</v>
      </c>
      <c r="V20" s="1">
        <f>U20*0.6</f>
        <v>46.96500000000001</v>
      </c>
      <c r="W20" s="1">
        <f>V20+J20</f>
        <v>80.29833333333335</v>
      </c>
      <c r="X20" s="3" t="s">
        <v>59</v>
      </c>
      <c r="Y20" s="3" t="s">
        <v>60</v>
      </c>
      <c r="Z20" s="1">
        <f>W20*100/82.13</f>
        <v>97.76979585210441</v>
      </c>
    </row>
    <row r="21" spans="1:26" ht="30" customHeight="1">
      <c r="A21" s="3">
        <v>20</v>
      </c>
      <c r="B21" s="3" t="s">
        <v>61</v>
      </c>
      <c r="C21" s="3" t="s">
        <v>62</v>
      </c>
      <c r="D21" s="5">
        <v>8</v>
      </c>
      <c r="E21" s="5">
        <v>10</v>
      </c>
      <c r="F21" s="5">
        <v>7.5</v>
      </c>
      <c r="G21" s="5">
        <v>9</v>
      </c>
      <c r="H21" s="5">
        <v>6</v>
      </c>
      <c r="I21" s="4">
        <f>SUM(D21:H21)</f>
        <v>40.5</v>
      </c>
      <c r="J21" s="4">
        <f>I21*40/60</f>
        <v>27</v>
      </c>
      <c r="K21" s="1">
        <v>13</v>
      </c>
      <c r="L21" s="4">
        <f>K21*7/20</f>
        <v>4.55</v>
      </c>
      <c r="M21" s="1">
        <v>6</v>
      </c>
      <c r="N21" s="1">
        <v>18</v>
      </c>
      <c r="O21" s="1">
        <f>N21*7/30</f>
        <v>4.2</v>
      </c>
      <c r="P21" s="1">
        <f>L21+M21+O21</f>
        <v>14.75</v>
      </c>
      <c r="Q21" s="1">
        <v>34</v>
      </c>
      <c r="R21" s="1">
        <f>Q21/2</f>
        <v>17</v>
      </c>
      <c r="S21" s="1">
        <v>34</v>
      </c>
      <c r="T21" s="1">
        <f>S21*5/6</f>
        <v>28.333333333333332</v>
      </c>
      <c r="U21" s="1">
        <f>P21+R21+T21</f>
        <v>60.08333333333333</v>
      </c>
      <c r="V21" s="1">
        <f>U21*0.6</f>
        <v>36.050000000000004</v>
      </c>
      <c r="W21" s="1">
        <f>V21+J21</f>
        <v>63.050000000000004</v>
      </c>
      <c r="X21" s="3" t="s">
        <v>61</v>
      </c>
      <c r="Y21" s="3" t="s">
        <v>62</v>
      </c>
      <c r="Z21" s="1">
        <f>W21*100/82.13</f>
        <v>76.76853768415927</v>
      </c>
    </row>
    <row r="22" spans="1:26" ht="30" customHeight="1">
      <c r="A22" s="3">
        <v>21</v>
      </c>
      <c r="B22" s="3" t="s">
        <v>63</v>
      </c>
      <c r="C22" s="3" t="s">
        <v>64</v>
      </c>
      <c r="D22" s="4">
        <v>9</v>
      </c>
      <c r="E22" s="4">
        <v>9</v>
      </c>
      <c r="F22" s="4">
        <v>7.5</v>
      </c>
      <c r="G22" s="4">
        <v>10</v>
      </c>
      <c r="H22" s="4">
        <v>8</v>
      </c>
      <c r="I22" s="4">
        <f>SUM(D22:H22)</f>
        <v>43.5</v>
      </c>
      <c r="J22" s="4">
        <f>I22*40/60</f>
        <v>29</v>
      </c>
      <c r="K22" s="1">
        <v>12</v>
      </c>
      <c r="L22" s="4">
        <f>K22*7/20</f>
        <v>4.2</v>
      </c>
      <c r="M22" s="1">
        <v>6</v>
      </c>
      <c r="N22" s="1">
        <v>11</v>
      </c>
      <c r="O22" s="1">
        <f>N22*7/30</f>
        <v>2.566666666666667</v>
      </c>
      <c r="P22" s="1">
        <f>L22+M22+O22</f>
        <v>12.766666666666666</v>
      </c>
      <c r="Q22" s="1">
        <v>27</v>
      </c>
      <c r="R22" s="1">
        <f>Q22/2</f>
        <v>13.5</v>
      </c>
      <c r="S22" s="1">
        <v>23</v>
      </c>
      <c r="T22" s="1">
        <f>S22*5/6</f>
        <v>19.166666666666668</v>
      </c>
      <c r="U22" s="1">
        <f>P22+R22+T22</f>
        <v>45.43333333333334</v>
      </c>
      <c r="V22" s="1">
        <f>U22*0.6</f>
        <v>27.260000000000005</v>
      </c>
      <c r="W22" s="1">
        <f>V22+J22</f>
        <v>56.260000000000005</v>
      </c>
      <c r="X22" s="3" t="s">
        <v>63</v>
      </c>
      <c r="Y22" s="3" t="s">
        <v>64</v>
      </c>
      <c r="Z22" s="1">
        <f>W22*100/82.13</f>
        <v>68.50115670278828</v>
      </c>
    </row>
    <row r="23" spans="1:26" ht="30" customHeight="1">
      <c r="A23" s="3">
        <v>22</v>
      </c>
      <c r="B23" s="3" t="s">
        <v>65</v>
      </c>
      <c r="C23" s="3" t="s">
        <v>66</v>
      </c>
      <c r="D23" s="4">
        <v>9</v>
      </c>
      <c r="E23" s="4">
        <v>6</v>
      </c>
      <c r="F23" s="4">
        <v>9</v>
      </c>
      <c r="G23" s="4">
        <v>9.5</v>
      </c>
      <c r="H23" s="4">
        <v>9</v>
      </c>
      <c r="I23" s="4">
        <f>SUM(D23:H23)</f>
        <v>42.5</v>
      </c>
      <c r="J23" s="4">
        <f>I23*40/60</f>
        <v>28.333333333333332</v>
      </c>
      <c r="K23" s="1">
        <v>12</v>
      </c>
      <c r="L23" s="4">
        <f>K23*7/20</f>
        <v>4.2</v>
      </c>
      <c r="M23" s="1">
        <v>6</v>
      </c>
      <c r="N23" s="1">
        <v>19</v>
      </c>
      <c r="O23" s="1">
        <f>N23*7/30</f>
        <v>4.433333333333334</v>
      </c>
      <c r="P23" s="1">
        <f>L23+M23+O23</f>
        <v>14.633333333333333</v>
      </c>
      <c r="Q23" s="1">
        <v>24.5</v>
      </c>
      <c r="R23" s="1">
        <f>Q23/2</f>
        <v>12.25</v>
      </c>
      <c r="S23" s="1">
        <v>28</v>
      </c>
      <c r="T23" s="1">
        <f>S23*5/6</f>
        <v>23.333333333333332</v>
      </c>
      <c r="U23" s="1">
        <f>P23+R23+T23</f>
        <v>50.21666666666667</v>
      </c>
      <c r="V23" s="1">
        <f>U23*0.6</f>
        <v>30.130000000000006</v>
      </c>
      <c r="W23" s="1">
        <f>V23+J23</f>
        <v>58.46333333333334</v>
      </c>
      <c r="X23" s="3" t="s">
        <v>65</v>
      </c>
      <c r="Y23" s="3" t="s">
        <v>66</v>
      </c>
      <c r="Z23" s="1">
        <f>W23*100/82.13</f>
        <v>71.18389545030237</v>
      </c>
    </row>
    <row r="24" spans="1:26" ht="30" customHeight="1">
      <c r="A24" s="3">
        <v>23</v>
      </c>
      <c r="B24" s="3" t="s">
        <v>67</v>
      </c>
      <c r="C24" s="3" t="s">
        <v>68</v>
      </c>
      <c r="D24" s="5">
        <v>8</v>
      </c>
      <c r="E24" s="5">
        <v>10</v>
      </c>
      <c r="F24" s="5">
        <v>9</v>
      </c>
      <c r="G24" s="5">
        <v>9</v>
      </c>
      <c r="H24" s="5">
        <v>13.5</v>
      </c>
      <c r="I24" s="4">
        <f>SUM(D24:H24)</f>
        <v>49.5</v>
      </c>
      <c r="J24" s="4">
        <f>I24*40/60</f>
        <v>33</v>
      </c>
      <c r="K24" s="1">
        <v>18</v>
      </c>
      <c r="L24" s="4">
        <f>K24*7/20</f>
        <v>6.3</v>
      </c>
      <c r="M24" s="1">
        <v>6</v>
      </c>
      <c r="N24" s="1">
        <v>25</v>
      </c>
      <c r="O24" s="1">
        <f>N24*7/30</f>
        <v>5.833333333333333</v>
      </c>
      <c r="P24" s="1">
        <f>L24+M24+O24</f>
        <v>18.133333333333333</v>
      </c>
      <c r="Q24" s="1">
        <v>41.5</v>
      </c>
      <c r="R24" s="1">
        <f>Q24/2</f>
        <v>20.75</v>
      </c>
      <c r="S24" s="1">
        <v>33</v>
      </c>
      <c r="T24" s="1">
        <f>S24*5/6</f>
        <v>27.5</v>
      </c>
      <c r="U24" s="1">
        <f>P24+R24+T24</f>
        <v>66.38333333333333</v>
      </c>
      <c r="V24" s="1">
        <f>U24*0.6</f>
        <v>39.83</v>
      </c>
      <c r="W24" s="1">
        <f>V24+J24</f>
        <v>72.83</v>
      </c>
      <c r="X24" s="3" t="s">
        <v>67</v>
      </c>
      <c r="Y24" s="3" t="s">
        <v>68</v>
      </c>
      <c r="Z24" s="1">
        <f>W24*100/82.13</f>
        <v>88.67648849385121</v>
      </c>
    </row>
    <row r="25" spans="1:26" ht="30" customHeight="1">
      <c r="A25" s="3">
        <v>24</v>
      </c>
      <c r="B25" s="3" t="s">
        <v>69</v>
      </c>
      <c r="C25" s="3" t="s">
        <v>70</v>
      </c>
      <c r="D25" s="5">
        <v>9</v>
      </c>
      <c r="E25" s="5">
        <v>10</v>
      </c>
      <c r="F25" s="5">
        <v>10</v>
      </c>
      <c r="G25" s="5">
        <v>10</v>
      </c>
      <c r="H25" s="5">
        <v>11</v>
      </c>
      <c r="I25" s="4">
        <f>SUM(D25:H25)</f>
        <v>50</v>
      </c>
      <c r="J25" s="4">
        <f>I25*40/60</f>
        <v>33.333333333333336</v>
      </c>
      <c r="K25" s="1">
        <v>16</v>
      </c>
      <c r="L25" s="4">
        <f>K25*7/20</f>
        <v>5.6</v>
      </c>
      <c r="M25" s="1">
        <v>6</v>
      </c>
      <c r="N25" s="1">
        <v>26</v>
      </c>
      <c r="O25" s="1">
        <f>N25*7/30</f>
        <v>6.066666666666666</v>
      </c>
      <c r="P25" s="1">
        <f>L25+M25+O25</f>
        <v>17.666666666666664</v>
      </c>
      <c r="Q25" s="1">
        <v>47</v>
      </c>
      <c r="R25" s="1">
        <f>Q25/2</f>
        <v>23.5</v>
      </c>
      <c r="S25" s="1">
        <v>44</v>
      </c>
      <c r="T25" s="1">
        <f>S25*5/6</f>
        <v>36.666666666666664</v>
      </c>
      <c r="U25" s="1">
        <f>P25+R25+T25</f>
        <v>77.83333333333333</v>
      </c>
      <c r="V25" s="1">
        <f>U25*0.6</f>
        <v>46.7</v>
      </c>
      <c r="W25" s="1">
        <f>V25+J25</f>
        <v>80.03333333333333</v>
      </c>
      <c r="X25" s="3" t="s">
        <v>69</v>
      </c>
      <c r="Y25" s="3" t="s">
        <v>70</v>
      </c>
      <c r="Z25" s="1">
        <f>W25*100/82.13</f>
        <v>97.44713665327326</v>
      </c>
    </row>
    <row r="26" spans="1:26" ht="30" customHeight="1">
      <c r="A26" s="3">
        <v>25</v>
      </c>
      <c r="B26" s="3" t="s">
        <v>71</v>
      </c>
      <c r="C26" s="3" t="s">
        <v>72</v>
      </c>
      <c r="D26" s="4">
        <v>8.5</v>
      </c>
      <c r="E26" s="4">
        <v>10</v>
      </c>
      <c r="F26" s="4">
        <v>8</v>
      </c>
      <c r="G26" s="4">
        <v>10</v>
      </c>
      <c r="H26" s="4">
        <v>9.5</v>
      </c>
      <c r="I26" s="4">
        <f>SUM(D26:H26)</f>
        <v>46</v>
      </c>
      <c r="J26" s="4">
        <f>I26*40/60</f>
        <v>30.666666666666668</v>
      </c>
      <c r="K26" s="1">
        <v>18</v>
      </c>
      <c r="L26" s="4">
        <f>K26*7/20</f>
        <v>6.3</v>
      </c>
      <c r="M26" s="1">
        <v>6</v>
      </c>
      <c r="N26" s="1">
        <v>15</v>
      </c>
      <c r="O26" s="1">
        <f>N26*7/30</f>
        <v>3.5</v>
      </c>
      <c r="P26" s="1">
        <f>L26+M26+O26</f>
        <v>15.8</v>
      </c>
      <c r="Q26" s="1">
        <v>36</v>
      </c>
      <c r="R26" s="1">
        <f>Q26/2</f>
        <v>18</v>
      </c>
      <c r="S26" s="1">
        <v>51</v>
      </c>
      <c r="T26" s="1">
        <f>S26*5/6</f>
        <v>42.5</v>
      </c>
      <c r="U26" s="1">
        <f>P26+R26+T26</f>
        <v>76.3</v>
      </c>
      <c r="V26" s="1">
        <f>U26*0.6</f>
        <v>45.78000000000001</v>
      </c>
      <c r="W26" s="1">
        <f>V26+J26</f>
        <v>76.44666666666667</v>
      </c>
      <c r="X26" s="3" t="s">
        <v>71</v>
      </c>
      <c r="Y26" s="3" t="s">
        <v>72</v>
      </c>
      <c r="Z26" s="1">
        <f>W26*100/82.13</f>
        <v>93.08007630179797</v>
      </c>
    </row>
    <row r="27" spans="1:26" ht="30" customHeight="1">
      <c r="A27" s="3">
        <v>26</v>
      </c>
      <c r="B27" s="3" t="s">
        <v>73</v>
      </c>
      <c r="C27" s="3" t="s">
        <v>74</v>
      </c>
      <c r="D27" s="5">
        <v>8</v>
      </c>
      <c r="E27" s="5">
        <v>10</v>
      </c>
      <c r="F27" s="5">
        <v>9</v>
      </c>
      <c r="G27" s="5">
        <v>8</v>
      </c>
      <c r="H27" s="5">
        <v>7</v>
      </c>
      <c r="I27" s="4">
        <f>SUM(D27:H27)</f>
        <v>42</v>
      </c>
      <c r="J27" s="4">
        <f>I27*40/60</f>
        <v>28</v>
      </c>
      <c r="K27" s="1">
        <v>8</v>
      </c>
      <c r="L27" s="4">
        <f>K27*7/20</f>
        <v>2.8</v>
      </c>
      <c r="M27" s="1">
        <v>6</v>
      </c>
      <c r="N27" s="1">
        <v>17</v>
      </c>
      <c r="O27" s="1">
        <f>N27*7/30</f>
        <v>3.966666666666667</v>
      </c>
      <c r="P27" s="1">
        <f>L27+M27+O27</f>
        <v>12.766666666666667</v>
      </c>
      <c r="Q27" s="1">
        <v>42.5</v>
      </c>
      <c r="R27" s="1">
        <f>Q27/2</f>
        <v>21.25</v>
      </c>
      <c r="S27" s="1">
        <v>31.5</v>
      </c>
      <c r="T27" s="1">
        <f>S27*5/6</f>
        <v>26.25</v>
      </c>
      <c r="U27" s="1">
        <f>P27+R27+T27</f>
        <v>60.266666666666666</v>
      </c>
      <c r="V27" s="1">
        <f>U27*0.6</f>
        <v>36.160000000000004</v>
      </c>
      <c r="W27" s="1">
        <f>V27+J27</f>
        <v>64.16</v>
      </c>
      <c r="X27" s="3" t="s">
        <v>73</v>
      </c>
      <c r="Y27" s="3" t="s">
        <v>74</v>
      </c>
      <c r="Z27" s="1">
        <f>W27*100/82.13</f>
        <v>78.12005357360283</v>
      </c>
    </row>
    <row r="28" spans="1:26" ht="30" customHeight="1">
      <c r="A28" s="3">
        <v>27</v>
      </c>
      <c r="B28" s="3" t="s">
        <v>75</v>
      </c>
      <c r="C28" s="3" t="s">
        <v>76</v>
      </c>
      <c r="D28" s="5">
        <v>8</v>
      </c>
      <c r="E28" s="5">
        <v>10</v>
      </c>
      <c r="F28" s="5">
        <v>9</v>
      </c>
      <c r="G28" s="5">
        <v>9</v>
      </c>
      <c r="H28" s="4">
        <v>9</v>
      </c>
      <c r="I28" s="4">
        <f>SUM(D28:H28)</f>
        <v>45</v>
      </c>
      <c r="J28" s="4">
        <f>I28*40/60</f>
        <v>30</v>
      </c>
      <c r="K28" s="1">
        <v>17</v>
      </c>
      <c r="L28" s="4">
        <f>K28*7/20</f>
        <v>5.95</v>
      </c>
      <c r="M28" s="1">
        <v>6</v>
      </c>
      <c r="N28" s="1">
        <v>17</v>
      </c>
      <c r="O28" s="1">
        <f>N28*7/30</f>
        <v>3.966666666666667</v>
      </c>
      <c r="P28" s="1">
        <f>L28+M28+O28</f>
        <v>15.916666666666666</v>
      </c>
      <c r="Q28" s="1">
        <v>33</v>
      </c>
      <c r="R28" s="1">
        <f>Q28/2</f>
        <v>16.5</v>
      </c>
      <c r="S28" s="1">
        <v>33.5</v>
      </c>
      <c r="T28" s="1">
        <f>S28*5/6</f>
        <v>27.916666666666668</v>
      </c>
      <c r="U28" s="1">
        <f>P28+R28+T28</f>
        <v>60.33333333333333</v>
      </c>
      <c r="V28" s="1">
        <f>U28*0.6</f>
        <v>36.2</v>
      </c>
      <c r="W28" s="1">
        <f>V28+J28</f>
        <v>66.2</v>
      </c>
      <c r="X28" s="3" t="s">
        <v>75</v>
      </c>
      <c r="Y28" s="3" t="s">
        <v>76</v>
      </c>
      <c r="Z28" s="1">
        <f>W28*100/82.13</f>
        <v>80.60392061366127</v>
      </c>
    </row>
    <row r="29" spans="1:26" ht="30" customHeight="1">
      <c r="A29" s="3">
        <v>28</v>
      </c>
      <c r="B29" s="3" t="s">
        <v>77</v>
      </c>
      <c r="C29" s="3" t="s">
        <v>78</v>
      </c>
      <c r="D29" s="5">
        <v>7</v>
      </c>
      <c r="E29" s="5">
        <v>10</v>
      </c>
      <c r="F29" s="5">
        <v>8</v>
      </c>
      <c r="G29" s="6">
        <v>7</v>
      </c>
      <c r="H29" s="5">
        <v>8</v>
      </c>
      <c r="I29" s="4">
        <f>SUM(D29:H29)</f>
        <v>40</v>
      </c>
      <c r="J29" s="4">
        <f>I29*40/60</f>
        <v>26.666666666666668</v>
      </c>
      <c r="K29" s="1">
        <v>10</v>
      </c>
      <c r="L29" s="4">
        <f>K29*7/20</f>
        <v>3.5</v>
      </c>
      <c r="N29" s="1">
        <v>15</v>
      </c>
      <c r="O29" s="1">
        <f>N29*7/30</f>
        <v>3.5</v>
      </c>
      <c r="P29" s="1">
        <f>L29+M29+O29</f>
        <v>7</v>
      </c>
      <c r="Q29" s="1">
        <v>40</v>
      </c>
      <c r="R29" s="1">
        <f>Q29/2</f>
        <v>20</v>
      </c>
      <c r="S29" s="1">
        <v>43</v>
      </c>
      <c r="T29" s="1">
        <f>S29*5/6</f>
        <v>35.833333333333336</v>
      </c>
      <c r="U29" s="1">
        <f>P29+R29+T29</f>
        <v>62.833333333333336</v>
      </c>
      <c r="V29" s="1">
        <f>U29*0.6</f>
        <v>37.70000000000001</v>
      </c>
      <c r="W29" s="1">
        <f>V29+J29</f>
        <v>64.36666666666667</v>
      </c>
      <c r="X29" s="3" t="s">
        <v>77</v>
      </c>
      <c r="Y29" s="3" t="s">
        <v>78</v>
      </c>
      <c r="Z29" s="1">
        <f>W29*100/82.13</f>
        <v>78.37168716262838</v>
      </c>
    </row>
    <row r="30" spans="1:26" ht="30" customHeight="1">
      <c r="A30" s="3">
        <v>29</v>
      </c>
      <c r="B30" s="3" t="s">
        <v>79</v>
      </c>
      <c r="C30" s="3" t="s">
        <v>80</v>
      </c>
      <c r="D30" s="5">
        <v>9</v>
      </c>
      <c r="E30" s="5">
        <v>10</v>
      </c>
      <c r="F30" s="5">
        <v>9.5</v>
      </c>
      <c r="G30" s="5">
        <v>8</v>
      </c>
      <c r="H30" s="5">
        <v>9</v>
      </c>
      <c r="I30" s="4">
        <f>SUM(D30:H30)</f>
        <v>45.5</v>
      </c>
      <c r="J30" s="4">
        <f>I30*40/60</f>
        <v>30.333333333333332</v>
      </c>
      <c r="K30" s="1">
        <v>15</v>
      </c>
      <c r="L30" s="4">
        <f>K30*7/20</f>
        <v>5.25</v>
      </c>
      <c r="M30" s="1">
        <v>6</v>
      </c>
      <c r="N30" s="1">
        <v>25</v>
      </c>
      <c r="O30" s="1">
        <f>N30*7/30</f>
        <v>5.833333333333333</v>
      </c>
      <c r="P30" s="1">
        <f>L30+M30+O30</f>
        <v>17.083333333333332</v>
      </c>
      <c r="Q30" s="1">
        <v>41.5</v>
      </c>
      <c r="R30" s="1">
        <f>Q30/2</f>
        <v>20.75</v>
      </c>
      <c r="S30" s="1">
        <v>46</v>
      </c>
      <c r="T30" s="1">
        <f>S30*5/6</f>
        <v>38.333333333333336</v>
      </c>
      <c r="U30" s="1">
        <f>P30+R30+T30</f>
        <v>76.16666666666666</v>
      </c>
      <c r="V30" s="1">
        <f>U30*0.6</f>
        <v>45.7</v>
      </c>
      <c r="W30" s="1">
        <f>V30+J30</f>
        <v>76.03333333333333</v>
      </c>
      <c r="X30" s="3" t="s">
        <v>79</v>
      </c>
      <c r="Y30" s="3" t="s">
        <v>80</v>
      </c>
      <c r="Z30" s="1">
        <f>W30*100/82.13</f>
        <v>92.57680912374691</v>
      </c>
    </row>
    <row r="31" spans="1:26" ht="30" customHeight="1">
      <c r="A31" s="3">
        <v>30</v>
      </c>
      <c r="B31" s="3" t="s">
        <v>81</v>
      </c>
      <c r="C31" s="3" t="s">
        <v>82</v>
      </c>
      <c r="D31" s="4">
        <v>9</v>
      </c>
      <c r="E31" s="4">
        <v>10</v>
      </c>
      <c r="F31" s="4">
        <v>8</v>
      </c>
      <c r="G31" s="4">
        <v>9</v>
      </c>
      <c r="H31" s="4">
        <v>9</v>
      </c>
      <c r="I31" s="4">
        <f>SUM(D31:H31)</f>
        <v>45</v>
      </c>
      <c r="J31" s="4">
        <f>I31*40/60</f>
        <v>30</v>
      </c>
      <c r="K31" s="1">
        <v>18</v>
      </c>
      <c r="L31" s="4">
        <f>K31*7/20</f>
        <v>6.3</v>
      </c>
      <c r="M31" s="1">
        <v>6</v>
      </c>
      <c r="N31" s="1">
        <v>25</v>
      </c>
      <c r="O31" s="1">
        <f>N31*7/30</f>
        <v>5.833333333333333</v>
      </c>
      <c r="P31" s="1">
        <f>L31+M31+O31</f>
        <v>18.133333333333333</v>
      </c>
      <c r="Q31" s="1">
        <v>39</v>
      </c>
      <c r="R31" s="1">
        <f>Q31/2</f>
        <v>19.5</v>
      </c>
      <c r="S31" s="1">
        <v>41.5</v>
      </c>
      <c r="T31" s="1">
        <f>S31*5/6</f>
        <v>34.583333333333336</v>
      </c>
      <c r="U31" s="1">
        <f>P31+R31+T31</f>
        <v>72.21666666666667</v>
      </c>
      <c r="V31" s="1">
        <f>U31*0.6</f>
        <v>43.330000000000005</v>
      </c>
      <c r="W31" s="1">
        <f>V31+J31</f>
        <v>73.33000000000001</v>
      </c>
      <c r="X31" s="3" t="s">
        <v>81</v>
      </c>
      <c r="Y31" s="3" t="s">
        <v>82</v>
      </c>
      <c r="Z31" s="1">
        <f>W31*100/82.13</f>
        <v>89.28527943504203</v>
      </c>
    </row>
    <row r="32" spans="1:26" ht="30" customHeight="1">
      <c r="A32" s="3">
        <v>31</v>
      </c>
      <c r="B32" s="3" t="s">
        <v>83</v>
      </c>
      <c r="C32" s="3" t="s">
        <v>84</v>
      </c>
      <c r="D32" s="4">
        <v>10</v>
      </c>
      <c r="E32" s="4">
        <v>10</v>
      </c>
      <c r="F32" s="4">
        <v>8</v>
      </c>
      <c r="G32" s="4">
        <v>9</v>
      </c>
      <c r="H32" s="4">
        <v>5.5</v>
      </c>
      <c r="I32" s="4">
        <f>SUM(D32:H32)</f>
        <v>42.5</v>
      </c>
      <c r="J32" s="4">
        <f>I32*40/60</f>
        <v>28.333333333333332</v>
      </c>
      <c r="K32" s="1">
        <v>17</v>
      </c>
      <c r="L32" s="4">
        <f>K32*7/20</f>
        <v>5.95</v>
      </c>
      <c r="M32" s="1">
        <v>6</v>
      </c>
      <c r="N32" s="1">
        <v>20</v>
      </c>
      <c r="O32" s="1">
        <f>N32*7/30</f>
        <v>4.666666666666667</v>
      </c>
      <c r="P32" s="1">
        <f>L32+M32+O32</f>
        <v>16.616666666666667</v>
      </c>
      <c r="Q32" s="1">
        <v>44</v>
      </c>
      <c r="R32" s="1">
        <f>Q32/2</f>
        <v>22</v>
      </c>
      <c r="S32" s="1">
        <v>50.5</v>
      </c>
      <c r="T32" s="1">
        <f>S32*5/6</f>
        <v>42.083333333333336</v>
      </c>
      <c r="U32" s="1">
        <f>P32+R32+T32</f>
        <v>80.7</v>
      </c>
      <c r="V32" s="1">
        <f>U32*0.6</f>
        <v>48.42000000000001</v>
      </c>
      <c r="W32" s="1">
        <f>V32+J32</f>
        <v>76.75333333333334</v>
      </c>
      <c r="X32" s="3" t="s">
        <v>83</v>
      </c>
      <c r="Y32" s="3" t="s">
        <v>84</v>
      </c>
      <c r="Z32" s="1">
        <f>W32*100/82.13</f>
        <v>93.45346807906168</v>
      </c>
    </row>
    <row r="33" spans="1:26" ht="30" customHeight="1">
      <c r="A33" s="3">
        <v>32</v>
      </c>
      <c r="B33" s="3" t="s">
        <v>85</v>
      </c>
      <c r="C33" s="3" t="s">
        <v>86</v>
      </c>
      <c r="D33" s="4">
        <v>6</v>
      </c>
      <c r="E33" s="4">
        <v>7</v>
      </c>
      <c r="F33" s="4">
        <v>8</v>
      </c>
      <c r="G33" s="4"/>
      <c r="H33" s="4">
        <v>8.5</v>
      </c>
      <c r="I33" s="4">
        <f>SUM(D33:H33)</f>
        <v>29.5</v>
      </c>
      <c r="J33" s="4">
        <f>I33*40/60</f>
        <v>19.666666666666668</v>
      </c>
      <c r="K33" s="1">
        <v>10</v>
      </c>
      <c r="L33" s="4">
        <f>K33*7/20</f>
        <v>3.5</v>
      </c>
      <c r="M33" s="1">
        <v>6</v>
      </c>
      <c r="N33" s="1">
        <v>24</v>
      </c>
      <c r="O33" s="1">
        <f>N33*7/30</f>
        <v>5.6</v>
      </c>
      <c r="P33" s="1">
        <f>L33+M33+O33</f>
        <v>15.1</v>
      </c>
      <c r="Q33" s="1">
        <v>33.5</v>
      </c>
      <c r="R33" s="1">
        <f>Q33/2</f>
        <v>16.75</v>
      </c>
      <c r="S33" s="1">
        <v>31</v>
      </c>
      <c r="T33" s="1">
        <f>S33*5/6</f>
        <v>25.833333333333332</v>
      </c>
      <c r="U33" s="1">
        <f>P33+R33+T33</f>
        <v>57.68333333333334</v>
      </c>
      <c r="V33" s="1">
        <f>U33*0.6</f>
        <v>34.61000000000001</v>
      </c>
      <c r="W33" s="1">
        <f>V33+J33</f>
        <v>54.27666666666667</v>
      </c>
      <c r="X33" s="3" t="s">
        <v>85</v>
      </c>
      <c r="Y33" s="3" t="s">
        <v>86</v>
      </c>
      <c r="Z33" s="1">
        <f>W33*100/82.13</f>
        <v>66.08628596939812</v>
      </c>
    </row>
    <row r="34" spans="1:26" ht="30" customHeight="1">
      <c r="A34" s="3">
        <v>33</v>
      </c>
      <c r="B34" s="3" t="s">
        <v>87</v>
      </c>
      <c r="C34" s="3" t="s">
        <v>88</v>
      </c>
      <c r="D34" s="5">
        <v>9</v>
      </c>
      <c r="E34" s="5">
        <v>7</v>
      </c>
      <c r="F34" s="5"/>
      <c r="G34" s="5"/>
      <c r="H34" s="5">
        <v>5.5</v>
      </c>
      <c r="I34" s="4">
        <f>SUM(D34:H34)</f>
        <v>21.5</v>
      </c>
      <c r="J34" s="4">
        <f>I34*40/60</f>
        <v>14.333333333333334</v>
      </c>
      <c r="K34" s="1">
        <v>7</v>
      </c>
      <c r="L34" s="4">
        <f>K34*7/20</f>
        <v>2.45</v>
      </c>
      <c r="M34" s="1">
        <v>6</v>
      </c>
      <c r="N34" s="1">
        <v>13</v>
      </c>
      <c r="O34" s="1">
        <f>N34*7/30</f>
        <v>3.033333333333333</v>
      </c>
      <c r="P34" s="1">
        <f>L34+M34+O34</f>
        <v>11.483333333333333</v>
      </c>
      <c r="Q34" s="1">
        <v>31</v>
      </c>
      <c r="R34" s="1">
        <f>Q34/2</f>
        <v>15.5</v>
      </c>
      <c r="S34" s="1">
        <v>31</v>
      </c>
      <c r="T34" s="1">
        <f>S34*5/6</f>
        <v>25.833333333333332</v>
      </c>
      <c r="U34" s="1">
        <f>P34+R34+T34</f>
        <v>52.81666666666666</v>
      </c>
      <c r="V34" s="1">
        <f>U34*0.6</f>
        <v>31.69</v>
      </c>
      <c r="W34" s="1">
        <f>V34+J34</f>
        <v>46.02333333333333</v>
      </c>
      <c r="X34" s="3" t="s">
        <v>87</v>
      </c>
      <c r="Y34" s="3" t="s">
        <v>88</v>
      </c>
      <c r="Z34" s="1">
        <f>W34*100/82.13</f>
        <v>56.037176833475385</v>
      </c>
    </row>
    <row r="35" spans="1:26" ht="30" customHeight="1">
      <c r="A35" s="3">
        <v>34</v>
      </c>
      <c r="B35" s="3" t="s">
        <v>89</v>
      </c>
      <c r="C35" s="3" t="s">
        <v>90</v>
      </c>
      <c r="D35" s="4">
        <v>9</v>
      </c>
      <c r="E35" s="4">
        <v>10</v>
      </c>
      <c r="F35" s="4">
        <v>7</v>
      </c>
      <c r="G35" s="4">
        <v>6</v>
      </c>
      <c r="H35" s="4">
        <v>7.5</v>
      </c>
      <c r="I35" s="4">
        <f>SUM(D35:H35)</f>
        <v>39.5</v>
      </c>
      <c r="J35" s="4">
        <f>I35*40/60</f>
        <v>26.333333333333332</v>
      </c>
      <c r="K35" s="1">
        <v>9</v>
      </c>
      <c r="L35" s="4">
        <f>K35*7/20</f>
        <v>3.15</v>
      </c>
      <c r="M35" s="1">
        <v>6</v>
      </c>
      <c r="N35" s="1">
        <v>28</v>
      </c>
      <c r="O35" s="1">
        <f>N35*7/30</f>
        <v>6.533333333333333</v>
      </c>
      <c r="P35" s="1">
        <f>L35+M35+O35</f>
        <v>15.683333333333334</v>
      </c>
      <c r="Q35" s="1">
        <v>31</v>
      </c>
      <c r="R35" s="1">
        <f>Q35/2</f>
        <v>15.5</v>
      </c>
      <c r="S35" s="1">
        <v>36</v>
      </c>
      <c r="T35" s="1">
        <f>S35*5/6</f>
        <v>30</v>
      </c>
      <c r="U35" s="1">
        <f>P35+R35+T35</f>
        <v>61.18333333333334</v>
      </c>
      <c r="V35" s="1">
        <f>U35*0.6</f>
        <v>36.71000000000001</v>
      </c>
      <c r="W35" s="1">
        <f>V35+J35</f>
        <v>63.04333333333334</v>
      </c>
      <c r="X35" s="3" t="s">
        <v>89</v>
      </c>
      <c r="Y35" s="3" t="s">
        <v>90</v>
      </c>
      <c r="Z35" s="1">
        <f>W35*100/82.13</f>
        <v>76.76042047161006</v>
      </c>
    </row>
    <row r="36" spans="1:26" ht="30" customHeight="1">
      <c r="A36" s="3">
        <v>35</v>
      </c>
      <c r="B36" s="3" t="s">
        <v>91</v>
      </c>
      <c r="C36" s="3" t="s">
        <v>92</v>
      </c>
      <c r="D36" s="4">
        <v>9</v>
      </c>
      <c r="E36" s="4">
        <v>6</v>
      </c>
      <c r="F36" s="4">
        <v>9</v>
      </c>
      <c r="G36" s="4">
        <v>9.5</v>
      </c>
      <c r="H36" s="4">
        <v>7.5</v>
      </c>
      <c r="I36" s="4">
        <f>SUM(D36:H36)</f>
        <v>41</v>
      </c>
      <c r="J36" s="4">
        <f>I36*40/60</f>
        <v>27.333333333333332</v>
      </c>
      <c r="K36" s="1">
        <v>10</v>
      </c>
      <c r="L36" s="4">
        <f>K36*7/20</f>
        <v>3.5</v>
      </c>
      <c r="M36" s="1">
        <v>6</v>
      </c>
      <c r="N36" s="1">
        <v>15</v>
      </c>
      <c r="O36" s="1">
        <f>N36*7/30</f>
        <v>3.5</v>
      </c>
      <c r="P36" s="1">
        <f>L36+M36+O36</f>
        <v>13</v>
      </c>
      <c r="Q36" s="1">
        <v>30</v>
      </c>
      <c r="R36" s="1">
        <f>Q36/2</f>
        <v>15</v>
      </c>
      <c r="S36" s="1">
        <v>25</v>
      </c>
      <c r="T36" s="1">
        <f>S36*5/6</f>
        <v>20.833333333333332</v>
      </c>
      <c r="U36" s="1">
        <f>P36+R36+T36</f>
        <v>48.83333333333333</v>
      </c>
      <c r="V36" s="1">
        <f>U36*0.6</f>
        <v>29.3</v>
      </c>
      <c r="W36" s="1">
        <f>V36+J36</f>
        <v>56.63333333333333</v>
      </c>
      <c r="X36" s="3" t="s">
        <v>91</v>
      </c>
      <c r="Y36" s="3" t="s">
        <v>92</v>
      </c>
      <c r="Z36" s="1">
        <f>W36*100/82.13</f>
        <v>68.95572060554406</v>
      </c>
    </row>
    <row r="37" spans="1:26" ht="30" customHeight="1">
      <c r="A37" s="3">
        <v>36</v>
      </c>
      <c r="B37" s="3" t="s">
        <v>93</v>
      </c>
      <c r="C37" s="3" t="s">
        <v>94</v>
      </c>
      <c r="D37" s="4">
        <v>9</v>
      </c>
      <c r="E37" s="4">
        <v>9</v>
      </c>
      <c r="F37" s="4">
        <v>7.5</v>
      </c>
      <c r="G37" s="4">
        <v>10</v>
      </c>
      <c r="H37" s="4">
        <v>6.5</v>
      </c>
      <c r="I37" s="4">
        <f>SUM(D37:H37)</f>
        <v>42</v>
      </c>
      <c r="J37" s="4">
        <f>I37*40/60</f>
        <v>28</v>
      </c>
      <c r="K37" s="1">
        <v>13</v>
      </c>
      <c r="L37" s="4">
        <f>K37*7/20</f>
        <v>4.55</v>
      </c>
      <c r="N37" s="1">
        <v>17</v>
      </c>
      <c r="O37" s="1">
        <f>N37*7/30</f>
        <v>3.966666666666667</v>
      </c>
      <c r="P37" s="1">
        <f>L37+M37+O37</f>
        <v>8.516666666666666</v>
      </c>
      <c r="Q37" s="1">
        <v>36.5</v>
      </c>
      <c r="R37" s="1">
        <f>Q37/2</f>
        <v>18.25</v>
      </c>
      <c r="S37" s="1">
        <v>26</v>
      </c>
      <c r="T37" s="1">
        <f>S37*5/6</f>
        <v>21.666666666666668</v>
      </c>
      <c r="U37" s="1">
        <f>P37+R37+T37</f>
        <v>48.43333333333334</v>
      </c>
      <c r="V37" s="1">
        <f>U37*0.6</f>
        <v>29.060000000000006</v>
      </c>
      <c r="W37" s="1">
        <f>V37+J37</f>
        <v>57.06</v>
      </c>
      <c r="X37" s="3" t="s">
        <v>93</v>
      </c>
      <c r="Y37" s="3" t="s">
        <v>94</v>
      </c>
      <c r="Z37" s="1">
        <f>W37*100/82.13</f>
        <v>69.47522220869354</v>
      </c>
    </row>
    <row r="38" spans="1:26" ht="30" customHeight="1">
      <c r="A38" s="3">
        <v>37</v>
      </c>
      <c r="B38" s="3" t="s">
        <v>95</v>
      </c>
      <c r="C38" s="3" t="s">
        <v>96</v>
      </c>
      <c r="D38" s="5">
        <v>5</v>
      </c>
      <c r="E38" s="5">
        <v>5</v>
      </c>
      <c r="F38" s="5">
        <v>4</v>
      </c>
      <c r="G38" s="5">
        <v>6.5</v>
      </c>
      <c r="H38" s="5">
        <v>11</v>
      </c>
      <c r="I38" s="4">
        <f>SUM(D38:H38)</f>
        <v>31.5</v>
      </c>
      <c r="J38" s="4">
        <f>I38*40/60</f>
        <v>21</v>
      </c>
      <c r="L38" s="4">
        <f>K38*7/20</f>
        <v>0</v>
      </c>
      <c r="N38" s="1">
        <v>3</v>
      </c>
      <c r="O38" s="1">
        <f>N38*7/30</f>
        <v>0.7</v>
      </c>
      <c r="P38" s="1">
        <f>L38+M38+O38</f>
        <v>0.7</v>
      </c>
      <c r="Q38" s="1">
        <v>25.5</v>
      </c>
      <c r="R38" s="1">
        <f>Q38/2</f>
        <v>12.75</v>
      </c>
      <c r="S38" s="1">
        <v>18</v>
      </c>
      <c r="T38" s="1">
        <f>S38*5/6</f>
        <v>15</v>
      </c>
      <c r="U38" s="1">
        <f>P38+R38+T38</f>
        <v>28.45</v>
      </c>
      <c r="V38" s="1">
        <f>U38*0.6</f>
        <v>17.070000000000004</v>
      </c>
      <c r="W38" s="1">
        <f>V38+J38</f>
        <v>38.07000000000001</v>
      </c>
      <c r="X38" s="3" t="s">
        <v>95</v>
      </c>
      <c r="Y38" s="3" t="s">
        <v>96</v>
      </c>
      <c r="Z38" s="1">
        <f>W38*100/82.13</f>
        <v>46.35334226226715</v>
      </c>
    </row>
    <row r="39" spans="1:26" ht="30" customHeight="1">
      <c r="A39" s="3">
        <v>38</v>
      </c>
      <c r="B39" s="3" t="s">
        <v>97</v>
      </c>
      <c r="C39" s="3" t="s">
        <v>98</v>
      </c>
      <c r="D39" s="5">
        <v>9</v>
      </c>
      <c r="E39" s="5">
        <v>10</v>
      </c>
      <c r="F39" s="5">
        <v>9.5</v>
      </c>
      <c r="G39" s="5">
        <v>8</v>
      </c>
      <c r="H39" s="5">
        <v>9.5</v>
      </c>
      <c r="I39" s="4">
        <f>SUM(D39:H39)</f>
        <v>46</v>
      </c>
      <c r="J39" s="4">
        <f>I39*40/60</f>
        <v>30.666666666666668</v>
      </c>
      <c r="K39" s="1">
        <v>13</v>
      </c>
      <c r="L39" s="4">
        <f>K39*7/20</f>
        <v>4.55</v>
      </c>
      <c r="M39" s="1">
        <v>6</v>
      </c>
      <c r="N39" s="1">
        <v>25</v>
      </c>
      <c r="O39" s="1">
        <f>N39*7/30</f>
        <v>5.833333333333333</v>
      </c>
      <c r="P39" s="1">
        <f>L39+M39+O39</f>
        <v>16.383333333333333</v>
      </c>
      <c r="Q39" s="1">
        <v>44</v>
      </c>
      <c r="R39" s="1">
        <f>Q39/2</f>
        <v>22</v>
      </c>
      <c r="S39" s="1">
        <v>48</v>
      </c>
      <c r="T39" s="1">
        <f>S39*5/6</f>
        <v>40</v>
      </c>
      <c r="U39" s="1">
        <f>P39+R39+T39</f>
        <v>78.38333333333333</v>
      </c>
      <c r="V39" s="1">
        <f>U39*0.6</f>
        <v>47.03</v>
      </c>
      <c r="W39" s="1">
        <f>V39+J39</f>
        <v>77.69666666666667</v>
      </c>
      <c r="X39" s="3" t="s">
        <v>97</v>
      </c>
      <c r="Y39" s="3" t="s">
        <v>98</v>
      </c>
      <c r="Z39" s="1">
        <f>W39*100/82.13</f>
        <v>94.60205365477496</v>
      </c>
    </row>
    <row r="40" spans="1:26" ht="30" customHeight="1">
      <c r="A40" s="3">
        <v>39</v>
      </c>
      <c r="B40" s="3" t="s">
        <v>99</v>
      </c>
      <c r="C40" s="3" t="s">
        <v>100</v>
      </c>
      <c r="D40" s="5">
        <v>9</v>
      </c>
      <c r="E40" s="5">
        <v>10</v>
      </c>
      <c r="F40" s="5">
        <v>10</v>
      </c>
      <c r="G40" s="5">
        <v>10</v>
      </c>
      <c r="H40" s="5">
        <v>10</v>
      </c>
      <c r="I40" s="4">
        <f>SUM(D40:H40)</f>
        <v>49</v>
      </c>
      <c r="J40" s="4">
        <f>I40*40/60</f>
        <v>32.666666666666664</v>
      </c>
      <c r="K40" s="1">
        <v>11</v>
      </c>
      <c r="L40" s="4">
        <f>K40*7/20</f>
        <v>3.85</v>
      </c>
      <c r="M40" s="1">
        <v>6</v>
      </c>
      <c r="N40" s="1">
        <v>19</v>
      </c>
      <c r="O40" s="1">
        <f>N40*7/30</f>
        <v>4.433333333333334</v>
      </c>
      <c r="P40" s="1">
        <f>L40+M40+O40</f>
        <v>14.283333333333333</v>
      </c>
      <c r="Q40" s="1">
        <v>40.5</v>
      </c>
      <c r="R40" s="1">
        <f>Q40/2</f>
        <v>20.25</v>
      </c>
      <c r="S40" s="1">
        <v>32.5</v>
      </c>
      <c r="T40" s="1">
        <f>S40*5/6</f>
        <v>27.083333333333332</v>
      </c>
      <c r="U40" s="1">
        <f>P40+R40+T40</f>
        <v>61.61666666666666</v>
      </c>
      <c r="V40" s="1">
        <f>U40*0.6</f>
        <v>36.97</v>
      </c>
      <c r="W40" s="1">
        <f>V40+J40</f>
        <v>69.63666666666666</v>
      </c>
      <c r="X40" s="3" t="s">
        <v>99</v>
      </c>
      <c r="Y40" s="3" t="s">
        <v>100</v>
      </c>
      <c r="Z40" s="1">
        <f>W40*100/82.13</f>
        <v>84.78834368277933</v>
      </c>
    </row>
    <row r="41" spans="1:26" ht="30" customHeight="1">
      <c r="A41" s="3">
        <v>40</v>
      </c>
      <c r="B41" s="3" t="s">
        <v>101</v>
      </c>
      <c r="C41" s="3" t="s">
        <v>102</v>
      </c>
      <c r="D41" s="4">
        <v>10</v>
      </c>
      <c r="E41" s="4">
        <v>10</v>
      </c>
      <c r="F41" s="4">
        <v>7.5</v>
      </c>
      <c r="G41" s="4">
        <v>10</v>
      </c>
      <c r="H41" s="4">
        <v>9</v>
      </c>
      <c r="I41" s="4">
        <f>SUM(D41:H41)</f>
        <v>46.5</v>
      </c>
      <c r="J41" s="4">
        <f>I41*40/60</f>
        <v>31</v>
      </c>
      <c r="K41" s="1">
        <v>11</v>
      </c>
      <c r="L41" s="4">
        <f>K41*7/20</f>
        <v>3.85</v>
      </c>
      <c r="M41" s="1">
        <v>6</v>
      </c>
      <c r="N41" s="1">
        <v>30</v>
      </c>
      <c r="O41" s="1">
        <f>N41*7/30</f>
        <v>7</v>
      </c>
      <c r="P41" s="1">
        <f>L41+M41+O41</f>
        <v>16.85</v>
      </c>
      <c r="Q41" s="1">
        <v>41.5</v>
      </c>
      <c r="R41" s="1">
        <f>Q41/2</f>
        <v>20.75</v>
      </c>
      <c r="S41" s="1">
        <v>37</v>
      </c>
      <c r="T41" s="1">
        <f>S41*5/6</f>
        <v>30.833333333333332</v>
      </c>
      <c r="U41" s="1">
        <f>P41+R41+T41</f>
        <v>68.43333333333334</v>
      </c>
      <c r="V41" s="1">
        <f>U41*0.6</f>
        <v>41.06000000000001</v>
      </c>
      <c r="W41" s="1">
        <f>V41+J41</f>
        <v>72.06</v>
      </c>
      <c r="X41" s="3" t="s">
        <v>101</v>
      </c>
      <c r="Y41" s="3" t="s">
        <v>102</v>
      </c>
      <c r="Z41" s="1">
        <f>W41*100/82.13</f>
        <v>87.7389504444174</v>
      </c>
    </row>
    <row r="42" spans="1:26" ht="30" customHeight="1">
      <c r="A42" s="3">
        <v>41</v>
      </c>
      <c r="B42" s="3" t="s">
        <v>103</v>
      </c>
      <c r="C42" s="3" t="s">
        <v>104</v>
      </c>
      <c r="D42" s="5">
        <v>9.5</v>
      </c>
      <c r="E42" s="5">
        <v>10</v>
      </c>
      <c r="F42" s="5">
        <v>7.5</v>
      </c>
      <c r="G42" s="5">
        <v>9</v>
      </c>
      <c r="H42" s="5">
        <v>8.5</v>
      </c>
      <c r="I42" s="4">
        <f>SUM(D42:H42)</f>
        <v>44.5</v>
      </c>
      <c r="J42" s="4">
        <f>I42*40/60</f>
        <v>29.666666666666668</v>
      </c>
      <c r="K42" s="1">
        <v>12</v>
      </c>
      <c r="L42" s="4">
        <f>K42*7/20</f>
        <v>4.2</v>
      </c>
      <c r="M42" s="1">
        <v>6</v>
      </c>
      <c r="N42" s="1">
        <v>14</v>
      </c>
      <c r="O42" s="1">
        <f>N42*7/30</f>
        <v>3.2666666666666666</v>
      </c>
      <c r="P42" s="1">
        <f>L42+M42+O42</f>
        <v>13.466666666666665</v>
      </c>
      <c r="Q42" s="1">
        <v>35.5</v>
      </c>
      <c r="R42" s="1">
        <f>Q42/2</f>
        <v>17.75</v>
      </c>
      <c r="S42" s="1">
        <v>40</v>
      </c>
      <c r="T42" s="1">
        <f>S42*5/6</f>
        <v>33.333333333333336</v>
      </c>
      <c r="U42" s="1">
        <f>P42+R42+T42</f>
        <v>64.55</v>
      </c>
      <c r="V42" s="1">
        <f>U42*0.6</f>
        <v>38.730000000000004</v>
      </c>
      <c r="W42" s="1">
        <f>V42+J42</f>
        <v>68.39666666666668</v>
      </c>
      <c r="X42" s="3" t="s">
        <v>103</v>
      </c>
      <c r="Y42" s="3" t="s">
        <v>104</v>
      </c>
      <c r="Z42" s="1">
        <f>W42*100/82.13</f>
        <v>83.27854214862619</v>
      </c>
    </row>
    <row r="43" spans="1:26" ht="30" customHeight="1">
      <c r="A43" s="3">
        <v>42</v>
      </c>
      <c r="B43" s="3" t="s">
        <v>105</v>
      </c>
      <c r="C43" s="3" t="s">
        <v>106</v>
      </c>
      <c r="D43" s="4">
        <v>9</v>
      </c>
      <c r="E43" s="4">
        <v>10</v>
      </c>
      <c r="F43" s="4">
        <v>7.5</v>
      </c>
      <c r="G43" s="4">
        <v>9.5</v>
      </c>
      <c r="H43" s="4">
        <v>7.5</v>
      </c>
      <c r="I43" s="4">
        <f>SUM(D43:H43)</f>
        <v>43.5</v>
      </c>
      <c r="J43" s="4">
        <f>I43*40/60</f>
        <v>29</v>
      </c>
      <c r="K43" s="1">
        <v>16</v>
      </c>
      <c r="L43" s="4">
        <f>K43*7/20</f>
        <v>5.6</v>
      </c>
      <c r="M43" s="1">
        <v>6</v>
      </c>
      <c r="N43" s="1">
        <v>24</v>
      </c>
      <c r="O43" s="1">
        <f>N43*7/30</f>
        <v>5.6</v>
      </c>
      <c r="P43" s="1">
        <f>L43+M43+O43</f>
        <v>17.2</v>
      </c>
      <c r="Q43" s="1">
        <v>34</v>
      </c>
      <c r="R43" s="1">
        <f>Q43/2</f>
        <v>17</v>
      </c>
      <c r="S43" s="1">
        <v>33.5</v>
      </c>
      <c r="T43" s="1">
        <f>S43*5/6</f>
        <v>27.916666666666668</v>
      </c>
      <c r="U43" s="1">
        <f>P43+R43+T43</f>
        <v>62.116666666666674</v>
      </c>
      <c r="V43" s="1">
        <f>U43*0.6</f>
        <v>37.27000000000001</v>
      </c>
      <c r="W43" s="1">
        <f>V43+J43</f>
        <v>66.27000000000001</v>
      </c>
      <c r="X43" s="3" t="s">
        <v>105</v>
      </c>
      <c r="Y43" s="3" t="s">
        <v>106</v>
      </c>
      <c r="Z43" s="1">
        <f>W43*100/82.13</f>
        <v>80.689151345428</v>
      </c>
    </row>
    <row r="44" spans="1:26" ht="30" customHeight="1">
      <c r="A44" s="3">
        <v>43</v>
      </c>
      <c r="B44" s="3" t="s">
        <v>107</v>
      </c>
      <c r="C44" s="3" t="s">
        <v>108</v>
      </c>
      <c r="D44" s="5">
        <v>10</v>
      </c>
      <c r="E44" s="5">
        <v>10</v>
      </c>
      <c r="F44" s="5">
        <v>10</v>
      </c>
      <c r="G44" s="5">
        <v>10</v>
      </c>
      <c r="H44" s="5">
        <v>11</v>
      </c>
      <c r="I44" s="4">
        <f>SUM(D44:H44)</f>
        <v>51</v>
      </c>
      <c r="J44" s="4">
        <f>I44*40/60</f>
        <v>34</v>
      </c>
      <c r="K44" s="1">
        <v>14</v>
      </c>
      <c r="L44" s="4">
        <f>K44*7/20</f>
        <v>4.9</v>
      </c>
      <c r="M44" s="1">
        <v>6</v>
      </c>
      <c r="N44" s="1">
        <v>27</v>
      </c>
      <c r="O44" s="1">
        <f>N44*7/30</f>
        <v>6.3</v>
      </c>
      <c r="P44" s="1">
        <f>L44+M44+O44</f>
        <v>17.2</v>
      </c>
      <c r="Q44" s="1">
        <v>38</v>
      </c>
      <c r="R44" s="1">
        <f>Q44/2</f>
        <v>19</v>
      </c>
      <c r="S44" s="1">
        <v>43</v>
      </c>
      <c r="T44" s="1">
        <f>S44*5/6</f>
        <v>35.833333333333336</v>
      </c>
      <c r="U44" s="1">
        <f>P44+R44+T44</f>
        <v>72.03333333333333</v>
      </c>
      <c r="V44" s="1">
        <f>U44*0.6</f>
        <v>43.220000000000006</v>
      </c>
      <c r="W44" s="1">
        <f>V44+J44</f>
        <v>77.22</v>
      </c>
      <c r="X44" s="3" t="s">
        <v>107</v>
      </c>
      <c r="Y44" s="3" t="s">
        <v>108</v>
      </c>
      <c r="Z44" s="1">
        <f>W44*100/82.13</f>
        <v>94.0216729575064</v>
      </c>
    </row>
    <row r="45" spans="1:26" ht="30" customHeight="1">
      <c r="A45" s="3">
        <v>44</v>
      </c>
      <c r="B45" s="3" t="s">
        <v>109</v>
      </c>
      <c r="C45" s="3" t="s">
        <v>110</v>
      </c>
      <c r="D45" s="5">
        <v>9</v>
      </c>
      <c r="E45" s="5">
        <v>10</v>
      </c>
      <c r="F45" s="5">
        <v>9</v>
      </c>
      <c r="G45" s="5">
        <v>9.5</v>
      </c>
      <c r="H45" s="5">
        <v>9</v>
      </c>
      <c r="I45" s="4">
        <f>SUM(D45:H45)</f>
        <v>46.5</v>
      </c>
      <c r="J45" s="4">
        <f>I45*40/60</f>
        <v>31</v>
      </c>
      <c r="K45" s="1">
        <v>17</v>
      </c>
      <c r="L45" s="4">
        <f>K45*7/20</f>
        <v>5.95</v>
      </c>
      <c r="M45" s="1">
        <v>6</v>
      </c>
      <c r="N45" s="1">
        <v>15</v>
      </c>
      <c r="O45" s="1">
        <f>N45*7/30</f>
        <v>3.5</v>
      </c>
      <c r="P45" s="1">
        <f>L45+M45+O45</f>
        <v>15.45</v>
      </c>
      <c r="Q45" s="1">
        <v>49</v>
      </c>
      <c r="R45" s="1">
        <f>Q45/2</f>
        <v>24.5</v>
      </c>
      <c r="S45" s="1">
        <v>50.5</v>
      </c>
      <c r="T45" s="1">
        <f>S45*5/6</f>
        <v>42.083333333333336</v>
      </c>
      <c r="U45" s="1">
        <f>P45+R45+T45</f>
        <v>82.03333333333333</v>
      </c>
      <c r="V45" s="1">
        <f>U45*0.6</f>
        <v>49.220000000000006</v>
      </c>
      <c r="W45" s="1">
        <f>V45+J45</f>
        <v>80.22</v>
      </c>
      <c r="X45" s="3" t="s">
        <v>109</v>
      </c>
      <c r="Y45" s="3" t="s">
        <v>110</v>
      </c>
      <c r="Z45" s="1">
        <f>W45*100/82.13</f>
        <v>97.67441860465117</v>
      </c>
    </row>
    <row r="46" spans="1:26" ht="30" customHeight="1">
      <c r="A46" s="3">
        <v>45</v>
      </c>
      <c r="B46" s="3" t="s">
        <v>111</v>
      </c>
      <c r="C46" s="3" t="s">
        <v>112</v>
      </c>
      <c r="D46" s="4">
        <v>6</v>
      </c>
      <c r="E46" s="4">
        <v>7</v>
      </c>
      <c r="F46" s="4">
        <v>8</v>
      </c>
      <c r="G46" s="4"/>
      <c r="H46" s="4">
        <v>9.5</v>
      </c>
      <c r="I46" s="4">
        <f>SUM(D46:H46)</f>
        <v>30.5</v>
      </c>
      <c r="J46" s="4">
        <f>I46*40/60</f>
        <v>20.333333333333332</v>
      </c>
      <c r="K46" s="1">
        <v>14</v>
      </c>
      <c r="L46" s="4">
        <f>K46*7/20</f>
        <v>4.9</v>
      </c>
      <c r="M46" s="1">
        <v>6</v>
      </c>
      <c r="N46" s="1">
        <v>13</v>
      </c>
      <c r="O46" s="1">
        <f>N46*7/30</f>
        <v>3.033333333333333</v>
      </c>
      <c r="P46" s="1">
        <f>L46+M46+O46</f>
        <v>13.933333333333334</v>
      </c>
      <c r="Q46" s="1">
        <v>33</v>
      </c>
      <c r="R46" s="1">
        <f>Q46/2</f>
        <v>16.5</v>
      </c>
      <c r="S46" s="1">
        <v>17</v>
      </c>
      <c r="T46" s="1">
        <f>S46*5/6</f>
        <v>14.166666666666666</v>
      </c>
      <c r="U46" s="1">
        <f>P46+R46+T46</f>
        <v>44.6</v>
      </c>
      <c r="V46" s="1">
        <f>U46*0.6</f>
        <v>26.760000000000005</v>
      </c>
      <c r="W46" s="1">
        <f>V46+J46</f>
        <v>47.093333333333334</v>
      </c>
      <c r="X46" s="3" t="s">
        <v>111</v>
      </c>
      <c r="Y46" s="3" t="s">
        <v>112</v>
      </c>
      <c r="Z46" s="1">
        <f>W46*100/82.13</f>
        <v>57.33998944762369</v>
      </c>
    </row>
    <row r="47" spans="1:26" ht="30" customHeight="1">
      <c r="A47" s="3">
        <v>46</v>
      </c>
      <c r="B47" s="3" t="s">
        <v>113</v>
      </c>
      <c r="C47" s="3" t="s">
        <v>114</v>
      </c>
      <c r="D47" s="4">
        <v>8.5</v>
      </c>
      <c r="E47" s="4">
        <v>10</v>
      </c>
      <c r="F47" s="4">
        <v>8</v>
      </c>
      <c r="G47" s="4">
        <v>10</v>
      </c>
      <c r="H47" s="4">
        <v>7.5</v>
      </c>
      <c r="I47" s="4">
        <f>SUM(D47:H47)</f>
        <v>44</v>
      </c>
      <c r="J47" s="4">
        <f>I47*40/60</f>
        <v>29.333333333333332</v>
      </c>
      <c r="K47" s="1">
        <v>14</v>
      </c>
      <c r="L47" s="4">
        <f>K47*7/20</f>
        <v>4.9</v>
      </c>
      <c r="M47" s="1">
        <v>6</v>
      </c>
      <c r="N47" s="1">
        <v>7</v>
      </c>
      <c r="O47" s="1">
        <f>N47*7/30</f>
        <v>1.6333333333333333</v>
      </c>
      <c r="P47" s="1">
        <f>L47+M47+O47</f>
        <v>12.533333333333333</v>
      </c>
      <c r="Q47" s="1">
        <v>40.5</v>
      </c>
      <c r="R47" s="1">
        <f>Q47/2</f>
        <v>20.25</v>
      </c>
      <c r="S47" s="1">
        <v>35.5</v>
      </c>
      <c r="T47" s="1">
        <f>S47*5/6</f>
        <v>29.583333333333332</v>
      </c>
      <c r="U47" s="1">
        <f>P47+R47+T47</f>
        <v>62.36666666666666</v>
      </c>
      <c r="V47" s="1">
        <f>U47*0.6</f>
        <v>37.42</v>
      </c>
      <c r="W47" s="1">
        <f>V47+J47</f>
        <v>66.75333333333333</v>
      </c>
      <c r="X47" s="3" t="s">
        <v>113</v>
      </c>
      <c r="Y47" s="3" t="s">
        <v>114</v>
      </c>
      <c r="Z47" s="1">
        <f>W47*100/82.13</f>
        <v>81.27764925524575</v>
      </c>
    </row>
    <row r="48" spans="1:26" ht="30" customHeight="1">
      <c r="A48" s="3">
        <v>47</v>
      </c>
      <c r="B48" s="3" t="s">
        <v>115</v>
      </c>
      <c r="C48" s="3" t="s">
        <v>116</v>
      </c>
      <c r="D48" s="5">
        <v>9.5</v>
      </c>
      <c r="E48" s="5">
        <v>10</v>
      </c>
      <c r="F48" s="5">
        <v>7.5</v>
      </c>
      <c r="G48" s="5">
        <v>9</v>
      </c>
      <c r="H48" s="5">
        <v>10.5</v>
      </c>
      <c r="I48" s="4">
        <f>SUM(D48:H48)</f>
        <v>46.5</v>
      </c>
      <c r="J48" s="4">
        <f>I48*40/60</f>
        <v>31</v>
      </c>
      <c r="K48" s="1">
        <v>16</v>
      </c>
      <c r="L48" s="4">
        <f>K48*7/20</f>
        <v>5.6</v>
      </c>
      <c r="M48" s="1">
        <v>6</v>
      </c>
      <c r="N48" s="1">
        <v>18</v>
      </c>
      <c r="O48" s="1">
        <f>N48*7/30</f>
        <v>4.2</v>
      </c>
      <c r="P48" s="1">
        <f>L48+M48+O48</f>
        <v>15.8</v>
      </c>
      <c r="Q48" s="1">
        <v>32</v>
      </c>
      <c r="R48" s="1">
        <f>Q48/2</f>
        <v>16</v>
      </c>
      <c r="S48" s="1">
        <v>46</v>
      </c>
      <c r="T48" s="1">
        <f>S48*5/6</f>
        <v>38.333333333333336</v>
      </c>
      <c r="U48" s="1">
        <f>P48+R48+T48</f>
        <v>70.13333333333334</v>
      </c>
      <c r="V48" s="1">
        <f>U48*0.6</f>
        <v>42.08000000000001</v>
      </c>
      <c r="W48" s="1">
        <f>V48+J48</f>
        <v>73.08000000000001</v>
      </c>
      <c r="X48" s="3" t="s">
        <v>115</v>
      </c>
      <c r="Y48" s="3" t="s">
        <v>116</v>
      </c>
      <c r="Z48" s="1">
        <f>W48*100/82.13</f>
        <v>88.98088396444662</v>
      </c>
    </row>
    <row r="49" spans="1:26" ht="30" customHeight="1">
      <c r="A49" s="3">
        <v>48</v>
      </c>
      <c r="B49" s="3" t="s">
        <v>117</v>
      </c>
      <c r="C49" s="3" t="s">
        <v>118</v>
      </c>
      <c r="D49" s="4">
        <v>9</v>
      </c>
      <c r="E49" s="4">
        <v>10</v>
      </c>
      <c r="F49" s="4">
        <v>7.5</v>
      </c>
      <c r="G49" s="4">
        <v>9.5</v>
      </c>
      <c r="H49" s="4">
        <v>9</v>
      </c>
      <c r="I49" s="4">
        <f>SUM(D49:H49)</f>
        <v>45</v>
      </c>
      <c r="J49" s="4">
        <f>I49*40/60</f>
        <v>30</v>
      </c>
      <c r="K49" s="1">
        <v>12</v>
      </c>
      <c r="L49" s="4">
        <f>K49*7/20</f>
        <v>4.2</v>
      </c>
      <c r="M49" s="1">
        <v>6</v>
      </c>
      <c r="N49" s="1">
        <v>27</v>
      </c>
      <c r="O49" s="1">
        <f>N49*7/30</f>
        <v>6.3</v>
      </c>
      <c r="P49" s="1">
        <f>L49+M49+O49</f>
        <v>16.5</v>
      </c>
      <c r="Q49" s="1">
        <v>47</v>
      </c>
      <c r="R49" s="1">
        <f>Q49/2</f>
        <v>23.5</v>
      </c>
      <c r="S49" s="1">
        <v>37</v>
      </c>
      <c r="T49" s="1">
        <f>S49*5/6</f>
        <v>30.833333333333332</v>
      </c>
      <c r="U49" s="1">
        <f>P49+R49+T49</f>
        <v>70.83333333333333</v>
      </c>
      <c r="V49" s="1">
        <f>U49*0.6</f>
        <v>42.5</v>
      </c>
      <c r="W49" s="1">
        <f>V49+J49</f>
        <v>72.5</v>
      </c>
      <c r="X49" s="3" t="s">
        <v>117</v>
      </c>
      <c r="Y49" s="3" t="s">
        <v>118</v>
      </c>
      <c r="Z49" s="1">
        <f>W49*100/82.13</f>
        <v>88.2746864726653</v>
      </c>
    </row>
    <row r="50" spans="1:26" ht="30" customHeight="1">
      <c r="A50" s="3">
        <v>49</v>
      </c>
      <c r="B50" s="3" t="s">
        <v>119</v>
      </c>
      <c r="C50" s="3" t="s">
        <v>120</v>
      </c>
      <c r="D50" s="5">
        <v>9</v>
      </c>
      <c r="E50" s="5">
        <v>10</v>
      </c>
      <c r="F50" s="5">
        <v>10</v>
      </c>
      <c r="G50" s="5">
        <v>9.5</v>
      </c>
      <c r="H50" s="5">
        <v>10</v>
      </c>
      <c r="I50" s="4">
        <f>SUM(D50:H50)</f>
        <v>48.5</v>
      </c>
      <c r="J50" s="4">
        <f>I50*40/60</f>
        <v>32.333333333333336</v>
      </c>
      <c r="K50" s="1">
        <v>18</v>
      </c>
      <c r="L50" s="4">
        <f>K50*7/20</f>
        <v>6.3</v>
      </c>
      <c r="M50" s="1">
        <v>6</v>
      </c>
      <c r="N50" s="1">
        <v>30</v>
      </c>
      <c r="O50" s="1">
        <f>N50*7/30</f>
        <v>7</v>
      </c>
      <c r="P50" s="1">
        <f>L50+M50+O50</f>
        <v>19.3</v>
      </c>
      <c r="Q50" s="1">
        <v>34</v>
      </c>
      <c r="R50" s="1">
        <f>Q50/2</f>
        <v>17</v>
      </c>
      <c r="S50" s="1">
        <v>39.5</v>
      </c>
      <c r="T50" s="1">
        <f>S50*5/6</f>
        <v>32.916666666666664</v>
      </c>
      <c r="U50" s="1">
        <f>P50+R50+T50</f>
        <v>69.21666666666667</v>
      </c>
      <c r="V50" s="1">
        <f>U50*0.6</f>
        <v>41.53000000000001</v>
      </c>
      <c r="W50" s="1">
        <f>V50+J50</f>
        <v>73.86333333333334</v>
      </c>
      <c r="X50" s="3" t="s">
        <v>119</v>
      </c>
      <c r="Y50" s="3" t="s">
        <v>120</v>
      </c>
      <c r="Z50" s="1">
        <f>W50*100/82.13</f>
        <v>89.93465643897886</v>
      </c>
    </row>
    <row r="51" spans="1:26" ht="30" customHeight="1">
      <c r="A51" s="3">
        <v>50</v>
      </c>
      <c r="B51" s="3" t="s">
        <v>121</v>
      </c>
      <c r="C51" s="3" t="s">
        <v>122</v>
      </c>
      <c r="D51" s="5">
        <v>9</v>
      </c>
      <c r="E51" s="5">
        <v>10</v>
      </c>
      <c r="F51" s="5">
        <v>10</v>
      </c>
      <c r="G51" s="5">
        <v>9.5</v>
      </c>
      <c r="H51" s="5">
        <v>6.5</v>
      </c>
      <c r="I51" s="4">
        <f>SUM(D51:H51)</f>
        <v>45</v>
      </c>
      <c r="J51" s="4">
        <f>I51*40/60</f>
        <v>30</v>
      </c>
      <c r="K51" s="1">
        <v>17</v>
      </c>
      <c r="L51" s="4">
        <f>K51*7/20</f>
        <v>5.95</v>
      </c>
      <c r="M51" s="1">
        <v>6</v>
      </c>
      <c r="N51" s="1">
        <v>29</v>
      </c>
      <c r="O51" s="1">
        <f>N51*7/30</f>
        <v>6.766666666666667</v>
      </c>
      <c r="P51" s="1">
        <f>L51+M51+O51</f>
        <v>18.716666666666665</v>
      </c>
      <c r="Q51" s="1">
        <v>49.5</v>
      </c>
      <c r="R51" s="1">
        <f>Q51/2</f>
        <v>24.75</v>
      </c>
      <c r="S51" s="1">
        <v>40</v>
      </c>
      <c r="T51" s="1">
        <f>S51*5/6</f>
        <v>33.333333333333336</v>
      </c>
      <c r="U51" s="1">
        <f>P51+R51+T51</f>
        <v>76.80000000000001</v>
      </c>
      <c r="V51" s="1">
        <f>U51*0.6</f>
        <v>46.08000000000001</v>
      </c>
      <c r="W51" s="1">
        <f>V51+J51</f>
        <v>76.08000000000001</v>
      </c>
      <c r="X51" s="3" t="s">
        <v>121</v>
      </c>
      <c r="Y51" s="3" t="s">
        <v>122</v>
      </c>
      <c r="Z51" s="1">
        <f>W51*100/82.13</f>
        <v>92.6336296115914</v>
      </c>
    </row>
    <row r="52" spans="1:26" ht="30" customHeight="1">
      <c r="A52" s="3">
        <v>51</v>
      </c>
      <c r="B52" s="3" t="s">
        <v>123</v>
      </c>
      <c r="C52" s="3" t="s">
        <v>124</v>
      </c>
      <c r="D52" s="4"/>
      <c r="E52" s="4">
        <v>1</v>
      </c>
      <c r="F52" s="4"/>
      <c r="G52" s="4"/>
      <c r="H52" s="4">
        <v>6</v>
      </c>
      <c r="I52" s="4">
        <f>SUM(D52:H52)</f>
        <v>7</v>
      </c>
      <c r="J52" s="4">
        <f>I52*40/60</f>
        <v>4.666666666666667</v>
      </c>
      <c r="K52" s="1">
        <v>11</v>
      </c>
      <c r="L52" s="4">
        <f>K52*7/20</f>
        <v>3.85</v>
      </c>
      <c r="N52" s="1">
        <v>15</v>
      </c>
      <c r="O52" s="1">
        <f>N52*7/30</f>
        <v>3.5</v>
      </c>
      <c r="P52" s="1">
        <f>L52+M52+O52</f>
        <v>7.35</v>
      </c>
      <c r="Q52" s="1">
        <v>36</v>
      </c>
      <c r="R52" s="1">
        <f>Q52/2</f>
        <v>18</v>
      </c>
      <c r="S52" s="1">
        <v>19</v>
      </c>
      <c r="T52" s="1">
        <f>S52*5/6</f>
        <v>15.833333333333334</v>
      </c>
      <c r="U52" s="1">
        <f>P52+R52+T52</f>
        <v>41.18333333333334</v>
      </c>
      <c r="V52" s="1">
        <f>U52*0.6</f>
        <v>24.710000000000004</v>
      </c>
      <c r="W52" s="1">
        <f>V52+J52</f>
        <v>29.376666666666672</v>
      </c>
      <c r="X52" s="3" t="s">
        <v>123</v>
      </c>
      <c r="Y52" s="3" t="s">
        <v>124</v>
      </c>
      <c r="Z52" s="1">
        <f>W52*100/82.13</f>
        <v>35.768497098096525</v>
      </c>
    </row>
    <row r="53" spans="1:26" ht="30" customHeight="1">
      <c r="A53" s="3">
        <v>52</v>
      </c>
      <c r="B53" s="3" t="s">
        <v>125</v>
      </c>
      <c r="C53" s="3" t="s">
        <v>126</v>
      </c>
      <c r="D53" s="5">
        <v>9</v>
      </c>
      <c r="E53" s="5">
        <v>10</v>
      </c>
      <c r="F53" s="5">
        <v>9</v>
      </c>
      <c r="G53" s="5">
        <v>10</v>
      </c>
      <c r="H53" s="5">
        <v>9</v>
      </c>
      <c r="I53" s="4">
        <f>SUM(D53:H53)</f>
        <v>47</v>
      </c>
      <c r="J53" s="4">
        <f>I53*40/60</f>
        <v>31.333333333333332</v>
      </c>
      <c r="K53" s="1">
        <v>20</v>
      </c>
      <c r="L53" s="4">
        <f>K53*7/20</f>
        <v>7</v>
      </c>
      <c r="N53" s="1">
        <v>11</v>
      </c>
      <c r="O53" s="1">
        <f>N53*7/30</f>
        <v>2.566666666666667</v>
      </c>
      <c r="P53" s="1">
        <f>L53+M53+O53</f>
        <v>9.566666666666666</v>
      </c>
      <c r="Q53" s="1">
        <v>42.5</v>
      </c>
      <c r="R53" s="1">
        <f>Q53/2</f>
        <v>21.25</v>
      </c>
      <c r="S53" s="1">
        <v>30</v>
      </c>
      <c r="T53" s="1">
        <f>S53*5/6</f>
        <v>25</v>
      </c>
      <c r="U53" s="1">
        <f>P53+R53+T53</f>
        <v>55.81666666666666</v>
      </c>
      <c r="V53" s="1">
        <f>U53*0.6</f>
        <v>33.49</v>
      </c>
      <c r="W53" s="1">
        <f>V53+J53</f>
        <v>64.82333333333334</v>
      </c>
      <c r="X53" s="3" t="s">
        <v>125</v>
      </c>
      <c r="Y53" s="3" t="s">
        <v>126</v>
      </c>
      <c r="Z53" s="1">
        <f>W53*100/82.13</f>
        <v>78.92771622224929</v>
      </c>
    </row>
    <row r="54" spans="1:26" ht="30" customHeight="1">
      <c r="A54" s="3">
        <v>53</v>
      </c>
      <c r="B54" s="3" t="s">
        <v>127</v>
      </c>
      <c r="C54" s="3" t="s">
        <v>128</v>
      </c>
      <c r="D54" s="5">
        <v>9</v>
      </c>
      <c r="E54" s="5">
        <v>10</v>
      </c>
      <c r="F54" s="5">
        <v>9</v>
      </c>
      <c r="G54" s="5">
        <v>9.5</v>
      </c>
      <c r="H54" s="5">
        <v>7</v>
      </c>
      <c r="I54" s="4">
        <f>SUM(D54:H54)</f>
        <v>44.5</v>
      </c>
      <c r="J54" s="4">
        <f>I54*40/60</f>
        <v>29.666666666666668</v>
      </c>
      <c r="K54" s="1">
        <v>17</v>
      </c>
      <c r="L54" s="4">
        <f>K54*7/20</f>
        <v>5.95</v>
      </c>
      <c r="M54" s="1">
        <v>6</v>
      </c>
      <c r="N54" s="1">
        <v>26</v>
      </c>
      <c r="O54" s="1">
        <f>N54*7/30</f>
        <v>6.066666666666666</v>
      </c>
      <c r="P54" s="1">
        <f>L54+M54+O54</f>
        <v>18.016666666666666</v>
      </c>
      <c r="Q54" s="1">
        <v>42.5</v>
      </c>
      <c r="R54" s="1">
        <f>Q54/2</f>
        <v>21.25</v>
      </c>
      <c r="S54" s="1">
        <v>42</v>
      </c>
      <c r="T54" s="1">
        <f>S54*5/6</f>
        <v>35</v>
      </c>
      <c r="U54" s="1">
        <f>P54+R54+T54</f>
        <v>74.26666666666667</v>
      </c>
      <c r="V54" s="1">
        <f>U54*0.6</f>
        <v>44.56000000000001</v>
      </c>
      <c r="W54" s="1">
        <f>V54+J54</f>
        <v>74.22666666666667</v>
      </c>
      <c r="X54" s="3" t="s">
        <v>127</v>
      </c>
      <c r="Y54" s="3" t="s">
        <v>128</v>
      </c>
      <c r="Z54" s="1">
        <f>W54*100/82.13</f>
        <v>90.37704452291084</v>
      </c>
    </row>
    <row r="55" spans="1:26" ht="30" customHeight="1">
      <c r="A55" s="3">
        <v>54</v>
      </c>
      <c r="B55" s="3" t="s">
        <v>129</v>
      </c>
      <c r="C55" s="3" t="s">
        <v>130</v>
      </c>
      <c r="D55" s="5">
        <v>8</v>
      </c>
      <c r="E55" s="5">
        <v>10</v>
      </c>
      <c r="F55" s="5">
        <v>9</v>
      </c>
      <c r="G55" s="5">
        <v>9</v>
      </c>
      <c r="H55" s="4">
        <v>10.5</v>
      </c>
      <c r="I55" s="4">
        <f>SUM(D55:H55)</f>
        <v>46.5</v>
      </c>
      <c r="J55" s="4">
        <f>I55*40/60</f>
        <v>31</v>
      </c>
      <c r="K55" s="1">
        <v>17</v>
      </c>
      <c r="L55" s="4">
        <f>K55*7/20</f>
        <v>5.95</v>
      </c>
      <c r="M55" s="1">
        <v>6</v>
      </c>
      <c r="N55" s="1">
        <v>29</v>
      </c>
      <c r="O55" s="1">
        <f>N55*7/30</f>
        <v>6.766666666666667</v>
      </c>
      <c r="P55" s="1">
        <f>L55+M55+O55</f>
        <v>18.716666666666665</v>
      </c>
      <c r="Q55" s="1">
        <v>40.5</v>
      </c>
      <c r="R55" s="1">
        <f>Q55/2</f>
        <v>20.25</v>
      </c>
      <c r="S55" s="1">
        <v>53.5</v>
      </c>
      <c r="T55" s="1">
        <f>S55*5/6</f>
        <v>44.583333333333336</v>
      </c>
      <c r="U55" s="1">
        <f>P55+R55+T55</f>
        <v>83.55000000000001</v>
      </c>
      <c r="V55" s="1">
        <f>U55*0.6</f>
        <v>50.13000000000002</v>
      </c>
      <c r="W55" s="1">
        <f>V55+J55</f>
        <v>81.13000000000002</v>
      </c>
      <c r="X55" s="3" t="s">
        <v>129</v>
      </c>
      <c r="Y55" s="3" t="s">
        <v>130</v>
      </c>
      <c r="Z55" s="1">
        <f>W55*100/82.13</f>
        <v>98.78241811761845</v>
      </c>
    </row>
    <row r="56" spans="1:26" ht="30" customHeight="1">
      <c r="A56" s="3">
        <v>55</v>
      </c>
      <c r="B56" s="3" t="s">
        <v>131</v>
      </c>
      <c r="C56" s="3" t="s">
        <v>132</v>
      </c>
      <c r="D56" s="4">
        <v>10</v>
      </c>
      <c r="E56" s="4">
        <v>10</v>
      </c>
      <c r="F56" s="4">
        <v>10</v>
      </c>
      <c r="G56" s="4">
        <v>10</v>
      </c>
      <c r="H56" s="4">
        <v>11</v>
      </c>
      <c r="I56" s="4">
        <f>SUM(D56:H56)</f>
        <v>51</v>
      </c>
      <c r="J56" s="4">
        <f>I56*40/60</f>
        <v>34</v>
      </c>
      <c r="K56" s="1">
        <v>17</v>
      </c>
      <c r="L56" s="4">
        <f>K56*7/20</f>
        <v>5.95</v>
      </c>
      <c r="M56" s="1">
        <v>6</v>
      </c>
      <c r="N56" s="1">
        <v>25</v>
      </c>
      <c r="O56" s="1">
        <f>N56*7/30</f>
        <v>5.833333333333333</v>
      </c>
      <c r="P56" s="1">
        <f>L56+M56+O56</f>
        <v>17.78333333333333</v>
      </c>
      <c r="Q56" s="1">
        <v>42</v>
      </c>
      <c r="R56" s="1">
        <f>Q56/2</f>
        <v>21</v>
      </c>
      <c r="S56" s="1">
        <v>40</v>
      </c>
      <c r="T56" s="1">
        <f>S56*5/6</f>
        <v>33.333333333333336</v>
      </c>
      <c r="U56" s="1">
        <f>P56+R56+T56</f>
        <v>72.11666666666667</v>
      </c>
      <c r="V56" s="1">
        <f>U56*0.6</f>
        <v>43.27000000000001</v>
      </c>
      <c r="W56" s="1">
        <f>V56+J56</f>
        <v>77.27000000000001</v>
      </c>
      <c r="X56" s="3" t="s">
        <v>131</v>
      </c>
      <c r="Y56" s="3" t="s">
        <v>132</v>
      </c>
      <c r="Z56" s="1">
        <f>W56*100/82.13</f>
        <v>94.08255205162548</v>
      </c>
    </row>
    <row r="57" spans="1:26" ht="30" customHeight="1">
      <c r="A57" s="3">
        <v>56</v>
      </c>
      <c r="B57" s="3" t="s">
        <v>133</v>
      </c>
      <c r="C57" s="3" t="s">
        <v>134</v>
      </c>
      <c r="D57" s="4">
        <v>9</v>
      </c>
      <c r="E57" s="4">
        <v>10</v>
      </c>
      <c r="F57" s="4">
        <v>7</v>
      </c>
      <c r="G57" s="4">
        <v>6</v>
      </c>
      <c r="H57" s="4">
        <v>13</v>
      </c>
      <c r="I57" s="4">
        <f>SUM(D57:H57)</f>
        <v>45</v>
      </c>
      <c r="J57" s="4">
        <f>I57*40/60</f>
        <v>30</v>
      </c>
      <c r="K57" s="1">
        <v>12</v>
      </c>
      <c r="L57" s="4">
        <f>K57*7/20</f>
        <v>4.2</v>
      </c>
      <c r="M57" s="1">
        <v>6</v>
      </c>
      <c r="N57" s="1">
        <v>15</v>
      </c>
      <c r="O57" s="1">
        <f>N57*7/30</f>
        <v>3.5</v>
      </c>
      <c r="P57" s="1">
        <f>L57+M57+O57</f>
        <v>13.7</v>
      </c>
      <c r="Q57" s="1">
        <v>26</v>
      </c>
      <c r="R57" s="1">
        <f>Q57/2</f>
        <v>13</v>
      </c>
      <c r="S57" s="1">
        <v>22.5</v>
      </c>
      <c r="T57" s="1">
        <f>S57*5/6</f>
        <v>18.75</v>
      </c>
      <c r="U57" s="1">
        <f>P57+R57+T57</f>
        <v>45.45</v>
      </c>
      <c r="V57" s="1">
        <f>U57*0.6</f>
        <v>27.270000000000007</v>
      </c>
      <c r="W57" s="1">
        <f>V57+J57</f>
        <v>57.27000000000001</v>
      </c>
      <c r="X57" s="3" t="s">
        <v>133</v>
      </c>
      <c r="Y57" s="3" t="s">
        <v>134</v>
      </c>
      <c r="Z57" s="1">
        <f>W57*100/82.13</f>
        <v>69.73091440399368</v>
      </c>
    </row>
    <row r="58" spans="1:26" ht="30" customHeight="1">
      <c r="A58" s="3">
        <v>57</v>
      </c>
      <c r="B58" s="3" t="s">
        <v>135</v>
      </c>
      <c r="C58" s="3" t="s">
        <v>136</v>
      </c>
      <c r="D58" s="4">
        <v>9</v>
      </c>
      <c r="E58" s="4">
        <v>7</v>
      </c>
      <c r="F58" s="4">
        <v>9</v>
      </c>
      <c r="G58" s="4">
        <v>7.5</v>
      </c>
      <c r="H58" s="4">
        <v>8.5</v>
      </c>
      <c r="I58" s="4">
        <f>SUM(D58:H58)</f>
        <v>41</v>
      </c>
      <c r="J58" s="4">
        <f>I58*40/60</f>
        <v>27.333333333333332</v>
      </c>
      <c r="K58" s="1">
        <v>6</v>
      </c>
      <c r="L58" s="4">
        <f>K58*7/20</f>
        <v>2.1</v>
      </c>
      <c r="M58" s="1">
        <v>6</v>
      </c>
      <c r="N58" s="1">
        <v>20</v>
      </c>
      <c r="O58" s="1">
        <f>N58*7/30</f>
        <v>4.666666666666667</v>
      </c>
      <c r="P58" s="1">
        <f>L58+M58+O58</f>
        <v>12.766666666666666</v>
      </c>
      <c r="Q58" s="1">
        <v>29</v>
      </c>
      <c r="R58" s="1">
        <f>Q58/2</f>
        <v>14.5</v>
      </c>
      <c r="S58" s="1">
        <v>22</v>
      </c>
      <c r="T58" s="1">
        <f>S58*5/6</f>
        <v>18.333333333333332</v>
      </c>
      <c r="U58" s="1">
        <f>P58+R58+T58</f>
        <v>45.599999999999994</v>
      </c>
      <c r="V58" s="1">
        <f>U58*0.6</f>
        <v>27.36</v>
      </c>
      <c r="W58" s="1">
        <f>V58+J58</f>
        <v>54.69333333333333</v>
      </c>
      <c r="X58" s="3" t="s">
        <v>135</v>
      </c>
      <c r="Y58" s="3" t="s">
        <v>136</v>
      </c>
      <c r="Z58" s="1">
        <f>W58*100/82.13</f>
        <v>66.59361175372378</v>
      </c>
    </row>
    <row r="59" spans="1:26" ht="30" customHeight="1">
      <c r="A59" s="3">
        <v>58</v>
      </c>
      <c r="B59" s="3" t="s">
        <v>137</v>
      </c>
      <c r="C59" s="3" t="s">
        <v>138</v>
      </c>
      <c r="D59" s="4">
        <v>9</v>
      </c>
      <c r="E59" s="4">
        <v>10</v>
      </c>
      <c r="F59" s="4">
        <v>8</v>
      </c>
      <c r="G59" s="4">
        <v>9</v>
      </c>
      <c r="H59" s="4">
        <v>8.5</v>
      </c>
      <c r="I59" s="4">
        <f>SUM(D59:H59)</f>
        <v>44.5</v>
      </c>
      <c r="J59" s="4">
        <f>I59*40/60</f>
        <v>29.666666666666668</v>
      </c>
      <c r="K59" s="1">
        <v>12</v>
      </c>
      <c r="L59" s="4">
        <f>K59*7/20</f>
        <v>4.2</v>
      </c>
      <c r="M59" s="1">
        <v>6</v>
      </c>
      <c r="N59" s="1">
        <v>12</v>
      </c>
      <c r="O59" s="1">
        <f>N59*7/30</f>
        <v>2.8</v>
      </c>
      <c r="P59" s="1">
        <f>L59+M59+O59</f>
        <v>13</v>
      </c>
      <c r="Q59" s="1">
        <v>34</v>
      </c>
      <c r="R59" s="1">
        <f>Q59/2</f>
        <v>17</v>
      </c>
      <c r="S59" s="1">
        <v>28</v>
      </c>
      <c r="T59" s="1">
        <f>S59*5/6</f>
        <v>23.333333333333332</v>
      </c>
      <c r="U59" s="1">
        <f>P59+R59+T59</f>
        <v>53.33333333333333</v>
      </c>
      <c r="V59" s="1">
        <f>U59*0.6</f>
        <v>32</v>
      </c>
      <c r="W59" s="1">
        <f>V59+J59</f>
        <v>61.66666666666667</v>
      </c>
      <c r="X59" s="3" t="s">
        <v>137</v>
      </c>
      <c r="Y59" s="3" t="s">
        <v>138</v>
      </c>
      <c r="Z59" s="1">
        <f>W59*100/82.13</f>
        <v>75.08421608019806</v>
      </c>
    </row>
    <row r="60" spans="1:26" ht="30" customHeight="1">
      <c r="A60" s="3">
        <v>59</v>
      </c>
      <c r="B60" s="3" t="s">
        <v>139</v>
      </c>
      <c r="C60" s="3" t="s">
        <v>140</v>
      </c>
      <c r="D60" s="5">
        <v>8</v>
      </c>
      <c r="E60" s="5">
        <v>10</v>
      </c>
      <c r="F60" s="5">
        <v>9</v>
      </c>
      <c r="G60" s="5">
        <v>8</v>
      </c>
      <c r="H60" s="5">
        <v>7.5</v>
      </c>
      <c r="I60" s="4">
        <f>SUM(D60:H60)</f>
        <v>42.5</v>
      </c>
      <c r="J60" s="4">
        <f>I60*40/60</f>
        <v>28.333333333333332</v>
      </c>
      <c r="K60" s="1">
        <v>16</v>
      </c>
      <c r="L60" s="4">
        <f>K60*7/20</f>
        <v>5.6</v>
      </c>
      <c r="M60" s="1">
        <v>6</v>
      </c>
      <c r="N60" s="1">
        <v>30</v>
      </c>
      <c r="O60" s="1">
        <f>N60*7/30</f>
        <v>7</v>
      </c>
      <c r="P60" s="1">
        <f>L60+M60+O60</f>
        <v>18.6</v>
      </c>
      <c r="Q60" s="1">
        <v>38</v>
      </c>
      <c r="R60" s="1">
        <f>Q60/2</f>
        <v>19</v>
      </c>
      <c r="S60" s="1">
        <v>34</v>
      </c>
      <c r="T60" s="1">
        <f>S60*5/6</f>
        <v>28.333333333333332</v>
      </c>
      <c r="U60" s="1">
        <f>P60+R60+T60</f>
        <v>65.93333333333334</v>
      </c>
      <c r="V60" s="1">
        <f>U60*0.6</f>
        <v>39.56000000000001</v>
      </c>
      <c r="W60" s="1">
        <f>V60+J60</f>
        <v>67.89333333333335</v>
      </c>
      <c r="X60" s="3" t="s">
        <v>139</v>
      </c>
      <c r="Y60" s="3" t="s">
        <v>140</v>
      </c>
      <c r="Z60" s="1">
        <f>W60*100/82.13</f>
        <v>82.66569260116079</v>
      </c>
    </row>
    <row r="61" spans="1:26" ht="30" customHeight="1">
      <c r="A61" s="3">
        <v>60</v>
      </c>
      <c r="B61" s="3" t="s">
        <v>141</v>
      </c>
      <c r="C61" s="3" t="s">
        <v>142</v>
      </c>
      <c r="D61" s="4">
        <v>10</v>
      </c>
      <c r="E61" s="4">
        <v>10</v>
      </c>
      <c r="F61" s="4">
        <v>10</v>
      </c>
      <c r="G61" s="4">
        <v>10</v>
      </c>
      <c r="H61" s="4">
        <v>12</v>
      </c>
      <c r="I61" s="4">
        <f>SUM(D61:H61)</f>
        <v>52</v>
      </c>
      <c r="J61" s="4">
        <f>I61*40/60</f>
        <v>34.666666666666664</v>
      </c>
      <c r="K61" s="1">
        <v>18</v>
      </c>
      <c r="L61" s="4">
        <f>K61*7/20</f>
        <v>6.3</v>
      </c>
      <c r="M61" s="1">
        <v>6</v>
      </c>
      <c r="N61" s="1">
        <v>25</v>
      </c>
      <c r="O61" s="1">
        <f>N61*7/30</f>
        <v>5.833333333333333</v>
      </c>
      <c r="P61" s="1">
        <f>L61+M61+O61</f>
        <v>18.133333333333333</v>
      </c>
      <c r="Q61" s="1">
        <v>45</v>
      </c>
      <c r="R61" s="1">
        <f>Q61/2</f>
        <v>22.5</v>
      </c>
      <c r="S61" s="1">
        <v>39.5</v>
      </c>
      <c r="T61" s="1">
        <f>S61*5/6</f>
        <v>32.916666666666664</v>
      </c>
      <c r="U61" s="1">
        <f>P61+R61+T61</f>
        <v>73.55</v>
      </c>
      <c r="V61" s="1">
        <f>U61*0.6</f>
        <v>44.13</v>
      </c>
      <c r="W61" s="1">
        <f>V61+J61</f>
        <v>78.79666666666667</v>
      </c>
      <c r="X61" s="3" t="s">
        <v>141</v>
      </c>
      <c r="Y61" s="3" t="s">
        <v>142</v>
      </c>
      <c r="Z61" s="1">
        <f>W61*100/82.13</f>
        <v>95.9413937253947</v>
      </c>
    </row>
    <row r="62" spans="1:26" ht="30" customHeight="1">
      <c r="A62" s="3">
        <v>61</v>
      </c>
      <c r="B62" s="3" t="s">
        <v>143</v>
      </c>
      <c r="C62" s="3" t="s">
        <v>144</v>
      </c>
      <c r="D62" s="4">
        <v>10</v>
      </c>
      <c r="E62" s="4">
        <v>10</v>
      </c>
      <c r="F62" s="4">
        <v>7.5</v>
      </c>
      <c r="G62" s="4">
        <v>10</v>
      </c>
      <c r="H62" s="4">
        <v>11.5</v>
      </c>
      <c r="I62" s="4">
        <f>SUM(D62:H62)</f>
        <v>49</v>
      </c>
      <c r="J62" s="4">
        <f>I62*40/60</f>
        <v>32.666666666666664</v>
      </c>
      <c r="K62" s="1">
        <v>18</v>
      </c>
      <c r="L62" s="4">
        <f>K62*7/20</f>
        <v>6.3</v>
      </c>
      <c r="M62" s="1">
        <v>6</v>
      </c>
      <c r="N62" s="1">
        <v>30</v>
      </c>
      <c r="O62" s="1">
        <f>N62*7/30</f>
        <v>7</v>
      </c>
      <c r="P62" s="1">
        <f>L62+M62+O62</f>
        <v>19.3</v>
      </c>
      <c r="Q62" s="1">
        <v>35</v>
      </c>
      <c r="R62" s="1">
        <f>Q62/2</f>
        <v>17.5</v>
      </c>
      <c r="S62" s="1">
        <v>43</v>
      </c>
      <c r="T62" s="1">
        <f>S62*5/6</f>
        <v>35.833333333333336</v>
      </c>
      <c r="U62" s="1">
        <f>P62+R62+T62</f>
        <v>72.63333333333333</v>
      </c>
      <c r="V62" s="1">
        <f>U62*0.6</f>
        <v>43.580000000000005</v>
      </c>
      <c r="W62" s="1">
        <f>V62+J62</f>
        <v>76.24666666666667</v>
      </c>
      <c r="X62" s="3" t="s">
        <v>143</v>
      </c>
      <c r="Y62" s="3" t="s">
        <v>144</v>
      </c>
      <c r="Z62" s="1">
        <f>W62*100/82.13</f>
        <v>92.83655992532165</v>
      </c>
    </row>
    <row r="63" spans="1:26" ht="30" customHeight="1">
      <c r="A63" s="3">
        <v>62</v>
      </c>
      <c r="B63" s="3" t="s">
        <v>145</v>
      </c>
      <c r="C63" s="3" t="s">
        <v>146</v>
      </c>
      <c r="D63" s="5">
        <v>10</v>
      </c>
      <c r="E63" s="5">
        <v>10</v>
      </c>
      <c r="F63" s="5">
        <v>8.5</v>
      </c>
      <c r="G63" s="5">
        <v>9.5</v>
      </c>
      <c r="H63" s="5">
        <v>11.5</v>
      </c>
      <c r="I63" s="4">
        <f>SUM(D63:H63)</f>
        <v>49.5</v>
      </c>
      <c r="J63" s="4">
        <f>I63*40/60</f>
        <v>33</v>
      </c>
      <c r="K63" s="1">
        <v>20</v>
      </c>
      <c r="L63" s="4">
        <f>K63*7/20</f>
        <v>7</v>
      </c>
      <c r="M63" s="1">
        <v>6</v>
      </c>
      <c r="N63" s="1">
        <v>30</v>
      </c>
      <c r="O63" s="1">
        <f>N63*7/30</f>
        <v>7</v>
      </c>
      <c r="P63" s="1">
        <f>L63+M63+O63</f>
        <v>20</v>
      </c>
      <c r="Q63" s="1">
        <v>37.5</v>
      </c>
      <c r="R63" s="1">
        <f>Q63/2</f>
        <v>18.75</v>
      </c>
      <c r="S63" s="1">
        <v>43.5</v>
      </c>
      <c r="T63" s="1">
        <f>S63*5/6</f>
        <v>36.25</v>
      </c>
      <c r="U63" s="1">
        <f>P63+R63+T63</f>
        <v>75</v>
      </c>
      <c r="V63" s="1">
        <f>U63*0.6</f>
        <v>45.00000000000001</v>
      </c>
      <c r="W63" s="1">
        <f>V63+J63</f>
        <v>78</v>
      </c>
      <c r="X63" s="3" t="s">
        <v>145</v>
      </c>
      <c r="Y63" s="3" t="s">
        <v>146</v>
      </c>
      <c r="Z63" s="1">
        <f>W63*100/82.13</f>
        <v>94.97138682576404</v>
      </c>
    </row>
    <row r="64" spans="1:26" ht="30" customHeight="1">
      <c r="A64" s="3">
        <v>63</v>
      </c>
      <c r="B64" s="3" t="s">
        <v>147</v>
      </c>
      <c r="C64" s="3" t="s">
        <v>148</v>
      </c>
      <c r="D64" s="5">
        <v>10</v>
      </c>
      <c r="E64" s="5">
        <v>10</v>
      </c>
      <c r="F64" s="5">
        <v>8.5</v>
      </c>
      <c r="G64" s="5">
        <v>9.5</v>
      </c>
      <c r="H64" s="5">
        <v>11.5</v>
      </c>
      <c r="I64" s="4">
        <f>SUM(D64:H64)</f>
        <v>49.5</v>
      </c>
      <c r="J64" s="4">
        <f>I64*40/60</f>
        <v>33</v>
      </c>
      <c r="K64" s="1">
        <v>19</v>
      </c>
      <c r="L64" s="4">
        <f>K64*7/20</f>
        <v>6.65</v>
      </c>
      <c r="M64" s="1">
        <v>6</v>
      </c>
      <c r="N64" s="1">
        <v>30</v>
      </c>
      <c r="O64" s="1">
        <f>N64*7/30</f>
        <v>7</v>
      </c>
      <c r="P64" s="1">
        <f>L64+M64+O64</f>
        <v>19.65</v>
      </c>
      <c r="Q64" s="1">
        <v>40</v>
      </c>
      <c r="R64" s="1">
        <f>Q64/2</f>
        <v>20</v>
      </c>
      <c r="S64" s="1">
        <v>44.5</v>
      </c>
      <c r="T64" s="1">
        <f>S64*5/6</f>
        <v>37.083333333333336</v>
      </c>
      <c r="U64" s="1">
        <f>P64+R64+T64</f>
        <v>76.73333333333333</v>
      </c>
      <c r="V64" s="1">
        <f>U64*0.6</f>
        <v>46.040000000000006</v>
      </c>
      <c r="W64" s="1">
        <f>V64+J64</f>
        <v>79.04</v>
      </c>
      <c r="X64" s="3" t="s">
        <v>147</v>
      </c>
      <c r="Y64" s="3" t="s">
        <v>148</v>
      </c>
      <c r="Z64" s="1">
        <f>W64*100/82.13</f>
        <v>96.2376719834409</v>
      </c>
    </row>
    <row r="65" spans="2:26" ht="30" customHeight="1">
      <c r="B65" s="1" t="s">
        <v>149</v>
      </c>
      <c r="C65" s="1" t="s">
        <v>150</v>
      </c>
      <c r="D65" s="5"/>
      <c r="E65" s="5"/>
      <c r="F65" s="5"/>
      <c r="G65" s="5">
        <v>7</v>
      </c>
      <c r="H65" s="5">
        <v>3</v>
      </c>
      <c r="I65" s="4">
        <f>SUM(D65:H65)</f>
        <v>10</v>
      </c>
      <c r="J65" s="4">
        <f>I65*40/60</f>
        <v>6.666666666666667</v>
      </c>
      <c r="K65" s="1">
        <v>7</v>
      </c>
      <c r="L65" s="4">
        <f>K65*7/20</f>
        <v>2.45</v>
      </c>
      <c r="N65" s="1">
        <v>12</v>
      </c>
      <c r="O65" s="1">
        <f>N65*7/30</f>
        <v>2.8</v>
      </c>
      <c r="P65" s="1">
        <f>L65+M65+O65</f>
        <v>5.25</v>
      </c>
      <c r="Q65" s="1">
        <v>24</v>
      </c>
      <c r="R65" s="1">
        <f>Q65/2</f>
        <v>12</v>
      </c>
      <c r="S65" s="1">
        <v>25</v>
      </c>
      <c r="T65" s="1">
        <f>S65*5/6</f>
        <v>20.833333333333332</v>
      </c>
      <c r="U65" s="1">
        <f>P65+R65+T65</f>
        <v>38.08333333333333</v>
      </c>
      <c r="V65" s="1">
        <f>U65*0.6</f>
        <v>22.85</v>
      </c>
      <c r="W65" s="1">
        <f>V65+J65</f>
        <v>29.51666666666667</v>
      </c>
      <c r="X65" s="1" t="s">
        <v>149</v>
      </c>
      <c r="Y65" s="1" t="s">
        <v>150</v>
      </c>
      <c r="Z65" s="1">
        <f>W65*100/82.13</f>
        <v>35.93895856162994</v>
      </c>
    </row>
    <row r="66" spans="2:26" ht="30" customHeight="1">
      <c r="B66" s="1" t="s">
        <v>151</v>
      </c>
      <c r="C66" s="1" t="s">
        <v>152</v>
      </c>
      <c r="D66" s="5">
        <v>5</v>
      </c>
      <c r="E66" s="5">
        <v>5</v>
      </c>
      <c r="F66" s="5">
        <v>4</v>
      </c>
      <c r="G66" s="5">
        <v>6.5</v>
      </c>
      <c r="H66" s="5"/>
      <c r="I66" s="4">
        <f>SUM(D66:H66)</f>
        <v>20.5</v>
      </c>
      <c r="J66" s="4">
        <f>I66*40/60</f>
        <v>13.666666666666666</v>
      </c>
      <c r="L66" s="4">
        <f>K66*7/20</f>
        <v>0</v>
      </c>
      <c r="O66" s="1">
        <f>N66*7/30</f>
        <v>0</v>
      </c>
      <c r="P66" s="1">
        <f>L66+M66+O66</f>
        <v>0</v>
      </c>
      <c r="Q66" s="1">
        <v>16</v>
      </c>
      <c r="R66" s="1">
        <f>Q66/2</f>
        <v>8</v>
      </c>
      <c r="S66" s="1">
        <v>19</v>
      </c>
      <c r="T66" s="1">
        <f>S66*5/6</f>
        <v>15.833333333333334</v>
      </c>
      <c r="U66" s="1">
        <f>P66+R66+T66</f>
        <v>23.833333333333336</v>
      </c>
      <c r="V66" s="1">
        <f>U66*0.6</f>
        <v>14.300000000000004</v>
      </c>
      <c r="W66" s="1">
        <f>V66+J66</f>
        <v>27.96666666666667</v>
      </c>
      <c r="X66" s="1" t="s">
        <v>151</v>
      </c>
      <c r="Y66" s="1" t="s">
        <v>152</v>
      </c>
      <c r="Z66" s="1">
        <f>W66*100/82.13</f>
        <v>34.05170664393848</v>
      </c>
    </row>
    <row r="67" ht="12.75">
      <c r="W67" s="1">
        <f>MAX(W2:W66)</f>
        <v>82.13333333333334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&amp;C&amp;"Nimbus Roman No9 L,Regular"&amp;12CS 33006 Computer Networks</oddHeader>
    <oddFooter>&amp;C&amp;"Nimbus Roman No9 L,Regular"&amp;12Page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6"/>
  <sheetViews>
    <sheetView zoomScale="190" zoomScaleNormal="190" workbookViewId="0" topLeftCell="A1">
      <selection activeCell="D1" sqref="D1"/>
    </sheetView>
  </sheetViews>
  <sheetFormatPr defaultColWidth="11.00390625" defaultRowHeight="12.75"/>
  <cols>
    <col min="1" max="2" width="11.375" style="0" customWidth="1"/>
    <col min="3" max="3" width="13.875" style="0" customWidth="1"/>
    <col min="4" max="16384" width="11.375" style="0" customWidth="1"/>
  </cols>
  <sheetData>
    <row r="1" spans="1:4" ht="12.75">
      <c r="A1" s="7"/>
      <c r="B1" s="7"/>
      <c r="C1" s="7"/>
      <c r="D1" s="2"/>
    </row>
    <row r="2" spans="1:4" ht="12.75">
      <c r="A2" s="8"/>
      <c r="B2" s="8"/>
      <c r="C2" s="8"/>
      <c r="D2" s="4"/>
    </row>
    <row r="3" spans="1:4" ht="12.75">
      <c r="A3" s="8"/>
      <c r="B3" s="8"/>
      <c r="C3" s="8"/>
      <c r="D3" s="4"/>
    </row>
    <row r="4" spans="1:4" ht="12.75">
      <c r="A4" s="8"/>
      <c r="B4" s="8"/>
      <c r="C4" s="8"/>
      <c r="D4" s="4"/>
    </row>
    <row r="5" spans="1:4" ht="12.75">
      <c r="A5" s="8"/>
      <c r="B5" s="8"/>
      <c r="C5" s="8"/>
      <c r="D5" s="4"/>
    </row>
    <row r="6" spans="1:4" ht="12.75">
      <c r="A6" s="8"/>
      <c r="B6" s="8"/>
      <c r="C6" s="8"/>
      <c r="D6" s="4"/>
    </row>
    <row r="7" spans="1:4" ht="12.75">
      <c r="A7" s="8"/>
      <c r="B7" s="8"/>
      <c r="C7" s="8"/>
      <c r="D7" s="4"/>
    </row>
    <row r="8" spans="1:4" ht="12.75">
      <c r="A8" s="8"/>
      <c r="B8" s="8"/>
      <c r="C8" s="8"/>
      <c r="D8" s="4"/>
    </row>
    <row r="9" spans="1:4" ht="12.75">
      <c r="A9" s="8"/>
      <c r="B9" s="8"/>
      <c r="C9" s="8"/>
      <c r="D9" s="4"/>
    </row>
    <row r="10" spans="1:4" ht="12.75">
      <c r="A10" s="8"/>
      <c r="B10" s="8"/>
      <c r="C10" s="8"/>
      <c r="D10" s="4"/>
    </row>
    <row r="11" spans="1:4" ht="12.75">
      <c r="A11" s="8"/>
      <c r="B11" s="8"/>
      <c r="C11" s="8"/>
      <c r="D11" s="4"/>
    </row>
    <row r="12" spans="1:4" ht="12.75">
      <c r="A12" s="8"/>
      <c r="B12" s="8"/>
      <c r="C12" s="8"/>
      <c r="D12" s="4"/>
    </row>
    <row r="13" spans="1:4" ht="12.75">
      <c r="A13" s="8"/>
      <c r="B13" s="8"/>
      <c r="C13" s="8"/>
      <c r="D13" s="4"/>
    </row>
    <row r="14" spans="1:4" ht="12.75">
      <c r="A14" s="8"/>
      <c r="B14" s="8"/>
      <c r="C14" s="8"/>
      <c r="D14" s="4"/>
    </row>
    <row r="15" spans="1:4" ht="12.75">
      <c r="A15" s="8"/>
      <c r="B15" s="8"/>
      <c r="C15" s="8"/>
      <c r="D15" s="4"/>
    </row>
    <row r="16" spans="1:4" ht="12.75">
      <c r="A16" s="8"/>
      <c r="B16" s="8"/>
      <c r="C16" s="8"/>
      <c r="D16" s="4"/>
    </row>
    <row r="17" spans="1:4" ht="12.75">
      <c r="A17" s="8"/>
      <c r="B17" s="8"/>
      <c r="C17" s="8"/>
      <c r="D17" s="4"/>
    </row>
    <row r="18" spans="1:4" ht="12.75">
      <c r="A18" s="8"/>
      <c r="B18" s="8"/>
      <c r="C18" s="8"/>
      <c r="D18" s="4"/>
    </row>
    <row r="19" spans="1:4" ht="12.75">
      <c r="A19" s="8"/>
      <c r="B19" s="8"/>
      <c r="C19" s="8"/>
      <c r="D19" s="4"/>
    </row>
    <row r="20" spans="1:4" ht="12.75">
      <c r="A20" s="8"/>
      <c r="B20" s="8"/>
      <c r="C20" s="8"/>
      <c r="D20" s="4"/>
    </row>
    <row r="21" spans="1:4" ht="12.75">
      <c r="A21" s="8"/>
      <c r="B21" s="8"/>
      <c r="C21" s="8"/>
      <c r="D21" s="4"/>
    </row>
    <row r="22" spans="1:4" ht="12.75">
      <c r="A22" s="8"/>
      <c r="B22" s="8"/>
      <c r="C22" s="8"/>
      <c r="D22" s="4"/>
    </row>
    <row r="23" spans="1:4" ht="12.75">
      <c r="A23" s="8"/>
      <c r="B23" s="8"/>
      <c r="C23" s="8"/>
      <c r="D23" s="4"/>
    </row>
    <row r="24" spans="1:4" ht="12.75">
      <c r="A24" s="8"/>
      <c r="B24" s="8"/>
      <c r="C24" s="8"/>
      <c r="D24" s="4"/>
    </row>
    <row r="25" spans="1:4" ht="12.75">
      <c r="A25" s="8"/>
      <c r="B25" s="8"/>
      <c r="C25" s="8"/>
      <c r="D25" s="4"/>
    </row>
    <row r="26" spans="1:4" ht="12.75">
      <c r="A26" s="8"/>
      <c r="B26" s="8"/>
      <c r="C26" s="8"/>
      <c r="D26" s="4"/>
    </row>
    <row r="27" spans="1:4" ht="12.75">
      <c r="A27" s="8"/>
      <c r="B27" s="8"/>
      <c r="C27" s="8"/>
      <c r="D27" s="4"/>
    </row>
    <row r="28" spans="1:4" ht="12.75">
      <c r="A28" s="8"/>
      <c r="B28" s="8"/>
      <c r="C28" s="8"/>
      <c r="D28" s="4"/>
    </row>
    <row r="29" spans="1:4" ht="12.75">
      <c r="A29" s="8"/>
      <c r="B29" s="8"/>
      <c r="C29" s="8"/>
      <c r="D29" s="4"/>
    </row>
    <row r="30" spans="1:4" ht="12.75">
      <c r="A30" s="8"/>
      <c r="B30" s="8"/>
      <c r="C30" s="8"/>
      <c r="D30" s="4"/>
    </row>
    <row r="31" spans="1:4" ht="12.75">
      <c r="A31" s="8"/>
      <c r="B31" s="8"/>
      <c r="C31" s="8"/>
      <c r="D31" s="4"/>
    </row>
    <row r="32" spans="1:4" ht="12.75">
      <c r="A32" s="8"/>
      <c r="B32" s="8"/>
      <c r="C32" s="8"/>
      <c r="D32" s="4"/>
    </row>
    <row r="33" spans="1:4" ht="12.75">
      <c r="A33" s="8"/>
      <c r="B33" s="8"/>
      <c r="C33" s="8"/>
      <c r="D33" s="4"/>
    </row>
    <row r="34" spans="1:4" ht="12.75">
      <c r="A34" s="8"/>
      <c r="B34" s="8"/>
      <c r="C34" s="8"/>
      <c r="D34" s="4"/>
    </row>
    <row r="35" spans="1:4" ht="12.75">
      <c r="A35" s="8"/>
      <c r="B35" s="8"/>
      <c r="C35" s="8"/>
      <c r="D35" s="4"/>
    </row>
    <row r="36" spans="1:4" ht="12.75">
      <c r="A36" s="8"/>
      <c r="B36" s="8"/>
      <c r="C36" s="8"/>
      <c r="D36" s="4"/>
    </row>
    <row r="37" spans="1:4" ht="12.75">
      <c r="A37" s="8"/>
      <c r="B37" s="8"/>
      <c r="C37" s="8"/>
      <c r="D37" s="4"/>
    </row>
    <row r="38" spans="1:4" ht="12.75">
      <c r="A38" s="8"/>
      <c r="B38" s="8"/>
      <c r="C38" s="8"/>
      <c r="D38" s="4"/>
    </row>
    <row r="39" spans="1:4" ht="12.75">
      <c r="A39" s="8"/>
      <c r="B39" s="8"/>
      <c r="C39" s="8"/>
      <c r="D39" s="4"/>
    </row>
    <row r="40" spans="1:4" ht="12.75">
      <c r="A40" s="8"/>
      <c r="B40" s="8"/>
      <c r="C40" s="8"/>
      <c r="D40" s="4"/>
    </row>
    <row r="41" spans="1:4" ht="12.75">
      <c r="A41" s="8"/>
      <c r="B41" s="8"/>
      <c r="C41" s="8"/>
      <c r="D41" s="4"/>
    </row>
    <row r="42" spans="1:4" ht="12.75">
      <c r="A42" s="8"/>
      <c r="B42" s="8"/>
      <c r="C42" s="8"/>
      <c r="D42" s="4"/>
    </row>
    <row r="43" spans="1:4" ht="12.75">
      <c r="A43" s="8"/>
      <c r="B43" s="8"/>
      <c r="C43" s="8"/>
      <c r="D43" s="4"/>
    </row>
    <row r="44" spans="1:4" ht="12.75">
      <c r="A44" s="8"/>
      <c r="B44" s="8"/>
      <c r="C44" s="8"/>
      <c r="D44" s="4"/>
    </row>
    <row r="45" spans="1:4" ht="12.75">
      <c r="A45" s="8"/>
      <c r="B45" s="8"/>
      <c r="C45" s="8"/>
      <c r="D45" s="4"/>
    </row>
    <row r="46" spans="1:4" ht="12.75">
      <c r="A46" s="8"/>
      <c r="B46" s="8"/>
      <c r="C46" s="8"/>
      <c r="D46" s="4"/>
    </row>
    <row r="47" spans="1:4" ht="12.75">
      <c r="A47" s="8"/>
      <c r="B47" s="8"/>
      <c r="C47" s="8"/>
      <c r="D47" s="4"/>
    </row>
    <row r="48" spans="1:4" ht="12.75">
      <c r="A48" s="8"/>
      <c r="B48" s="8"/>
      <c r="C48" s="8"/>
      <c r="D48" s="4"/>
    </row>
    <row r="49" spans="1:4" ht="12.75">
      <c r="A49" s="8"/>
      <c r="B49" s="8"/>
      <c r="C49" s="8"/>
      <c r="D49" s="4"/>
    </row>
    <row r="50" spans="1:4" ht="12.75">
      <c r="A50" s="8"/>
      <c r="B50" s="8"/>
      <c r="C50" s="8"/>
      <c r="D50" s="4"/>
    </row>
    <row r="51" spans="1:4" ht="12.75">
      <c r="A51" s="8"/>
      <c r="B51" s="8"/>
      <c r="C51" s="8"/>
      <c r="D51" s="4"/>
    </row>
    <row r="52" spans="1:4" ht="12.75">
      <c r="A52" s="8"/>
      <c r="B52" s="8"/>
      <c r="C52" s="8"/>
      <c r="D52" s="4"/>
    </row>
    <row r="53" spans="1:4" ht="12.75">
      <c r="A53" s="8"/>
      <c r="B53" s="8"/>
      <c r="C53" s="8"/>
      <c r="D53" s="4"/>
    </row>
    <row r="54" spans="1:4" ht="12.75">
      <c r="A54" s="8"/>
      <c r="B54" s="8"/>
      <c r="C54" s="8"/>
      <c r="D54" s="4"/>
    </row>
    <row r="55" spans="1:4" ht="12.75">
      <c r="A55" s="8"/>
      <c r="B55" s="8"/>
      <c r="C55" s="8"/>
      <c r="D55" s="4"/>
    </row>
    <row r="56" spans="1:4" ht="12.75">
      <c r="A56" s="8"/>
      <c r="B56" s="8"/>
      <c r="C56" s="8"/>
      <c r="D56" s="4"/>
    </row>
    <row r="57" spans="1:4" ht="12.75">
      <c r="A57" s="8"/>
      <c r="B57" s="8"/>
      <c r="C57" s="8"/>
      <c r="D57" s="4"/>
    </row>
    <row r="58" spans="1:4" ht="12.75">
      <c r="A58" s="8"/>
      <c r="B58" s="8"/>
      <c r="C58" s="8"/>
      <c r="D58" s="4"/>
    </row>
    <row r="59" spans="1:4" ht="12.75">
      <c r="A59" s="8"/>
      <c r="B59" s="8"/>
      <c r="C59" s="8"/>
      <c r="D59" s="4"/>
    </row>
    <row r="60" spans="1:4" ht="12.75">
      <c r="A60" s="8"/>
      <c r="B60" s="8"/>
      <c r="C60" s="8"/>
      <c r="D60" s="4"/>
    </row>
    <row r="61" spans="1:4" ht="12.75">
      <c r="A61" s="8"/>
      <c r="B61" s="8"/>
      <c r="C61" s="8"/>
      <c r="D61" s="4"/>
    </row>
    <row r="62" spans="1:4" ht="12.75">
      <c r="A62" s="8"/>
      <c r="B62" s="8"/>
      <c r="C62" s="8"/>
      <c r="D62" s="4"/>
    </row>
    <row r="63" spans="1:4" ht="12.75">
      <c r="A63" s="8"/>
      <c r="B63" s="8"/>
      <c r="C63" s="8"/>
      <c r="D63" s="4"/>
    </row>
    <row r="64" spans="1:4" ht="12.75">
      <c r="A64" s="8"/>
      <c r="B64" s="8"/>
      <c r="C64" s="8"/>
      <c r="D64" s="4"/>
    </row>
    <row r="65" spans="1:4" ht="12.75">
      <c r="A65" s="7"/>
      <c r="B65" s="7"/>
      <c r="C65" s="7"/>
      <c r="D65" s="4"/>
    </row>
    <row r="66" spans="1:4" ht="12.75">
      <c r="A66" s="7"/>
      <c r="B66" s="7"/>
      <c r="C66" s="7"/>
      <c r="D66" s="4"/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&amp;C&amp;"Nimbus Roman No9 L,Regular"&amp;12CS 33006 Computer Networks</oddHeader>
    <oddFooter>&amp;C&amp;"Nimbus Roman No9 L,Regular"&amp;12Page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90" zoomScaleNormal="190" workbookViewId="0" topLeftCell="A1">
      <selection activeCell="A1" sqref="A1"/>
    </sheetView>
  </sheetViews>
  <sheetFormatPr defaultColWidth="11.00390625" defaultRowHeight="12.75"/>
  <cols>
    <col min="1" max="16384" width="11.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&amp;C&amp;"Nimbus Roman No9 L,Regular"&amp;12CS 33006 Computer Networks</oddHeader>
    <oddFooter>&amp;C&amp;"Nimbus Roman No9 L,Regular"&amp;12Page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CSEOFFICE</cp:lastModifiedBy>
  <cp:lastPrinted>2006-05-03T14:05:59Z</cp:lastPrinted>
  <dcterms:created xsi:type="dcterms:W3CDTF">2006-02-27T07:11:40Z</dcterms:created>
  <dcterms:modified xsi:type="dcterms:W3CDTF">2006-05-03T07:03:58Z</dcterms:modified>
  <cp:category/>
  <cp:version/>
  <cp:contentType/>
  <cp:contentStatus/>
  <cp:revision>1</cp:revision>
</cp:coreProperties>
</file>