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<sst xmlns="http://schemas.openxmlformats.org/spreadsheetml/2006/main" count="89" uniqueCount="73">
  <si>
    <t>Assign 1</t>
  </si>
  <si>
    <t>Assign 2</t>
  </si>
  <si>
    <t>Assign 3</t>
  </si>
  <si>
    <t>Assign4</t>
  </si>
  <si>
    <t>Assign5</t>
  </si>
  <si>
    <t>Assign6</t>
  </si>
  <si>
    <t>Full Marks – 10</t>
  </si>
  <si>
    <t>Full Marks – 50</t>
  </si>
  <si>
    <t>Full Marks-50</t>
  </si>
  <si>
    <t>Full Marks-100 (30+70)</t>
  </si>
  <si>
    <t>Full Marks-100</t>
  </si>
  <si>
    <t>Total out of 85</t>
  </si>
  <si>
    <t>Test 15</t>
  </si>
  <si>
    <t>Total out of 100</t>
  </si>
  <si>
    <t>Weightage</t>
  </si>
  <si>
    <t>Mayur Rustagi                        04CS3006</t>
  </si>
  <si>
    <t>Robin Anil                                04CS3005</t>
  </si>
  <si>
    <t>Sahil Manocha                        04CS3007</t>
  </si>
  <si>
    <t>Nitin Goyal                               04CS1026</t>
  </si>
  <si>
    <t>G. Sharavan Kumar Reddy       04CS3023</t>
  </si>
  <si>
    <t>M. Pavan Kumar                       04CS1024</t>
  </si>
  <si>
    <t>Anchal Nema                          04CS3004</t>
  </si>
  <si>
    <t>Rajat Sethi                               04CS3022</t>
  </si>
  <si>
    <t>Puneet Jain                            04CS3009</t>
  </si>
  <si>
    <t>V. Satya Gautam                      04CS1030</t>
  </si>
  <si>
    <t>Mukesh Kumar Bang               04CS1013</t>
  </si>
  <si>
    <t>J. Siddhartha Reddy                  04CS1028</t>
  </si>
  <si>
    <t>Sarvesh Kashyap                    04CS1014</t>
  </si>
  <si>
    <t>Duru Lalitha                              04CS1006</t>
  </si>
  <si>
    <t>Abhijeet Mohapatra                 04CS1019</t>
  </si>
  <si>
    <t>Anupam Prakash                      04CS1017</t>
  </si>
  <si>
    <t>Shreyas Ashok Karkhedkar     04CS3013</t>
  </si>
  <si>
    <t>Mayank Varshney                     04CS3019</t>
  </si>
  <si>
    <t>Swapandeep Singh                 04CS1033</t>
  </si>
  <si>
    <t>Rishabh Singh                          04CS1015</t>
  </si>
  <si>
    <t>Rahul Nanda                          04CS3012</t>
  </si>
  <si>
    <t>Paresh Tolay                            04CS3016</t>
  </si>
  <si>
    <t>Vishwadeepak                       04CS1029</t>
  </si>
  <si>
    <t>Alok Advin Kashyap                  04CS1005</t>
  </si>
  <si>
    <t>Rakesh Ranjan Jha                04CS3024</t>
  </si>
  <si>
    <t>Tarun Chauhan                          04CS1023</t>
  </si>
  <si>
    <t>Abhijit Sarkar                        04CS3025</t>
  </si>
  <si>
    <t>Subhra Majumdaar                     04CS3025</t>
  </si>
  <si>
    <t>R Praveen                             04CS1020</t>
  </si>
  <si>
    <t>Raghuram Nadiminti                  04CS1010</t>
  </si>
  <si>
    <t>Sai Prashanth                       04CS1037</t>
  </si>
  <si>
    <t>Mridul Aanjaneya                       04CS1022</t>
  </si>
  <si>
    <t>Jitendra Bindal                      04CS1027</t>
  </si>
  <si>
    <t>Ashish Kumar                            04CS3020</t>
  </si>
  <si>
    <t>Birjodh Singh Tiwana             04CS1036</t>
  </si>
  <si>
    <t>Deepak Agrawal                         04CS3017</t>
  </si>
  <si>
    <t>Vipul Kumar Verma               04CS1031</t>
  </si>
  <si>
    <t>Dipankar Bose                           04CS3026</t>
  </si>
  <si>
    <t>Siddharth Tiwary                    04CS3010</t>
  </si>
  <si>
    <t>Anmol Ratan Bhuinya                 04CS1035</t>
  </si>
  <si>
    <t>Dheeraj Kumar Jain                04CS3015</t>
  </si>
  <si>
    <t>Arindam Khan                            04CS3001</t>
  </si>
  <si>
    <t>Atig Bagchi                           04CS3011</t>
  </si>
  <si>
    <t>Sarthak Swaroop                        04CS1004</t>
  </si>
  <si>
    <t>Dipendra Pratap Singh           04CS1032</t>
  </si>
  <si>
    <t>Pankaj Tandon                           04CS1002</t>
  </si>
  <si>
    <t>Dipanjan Sengupta                04CS1007</t>
  </si>
  <si>
    <t>D.Pranith Kumar                        04CS1025</t>
  </si>
  <si>
    <t>Abhigyan                              04CS1012</t>
  </si>
  <si>
    <t>Vikas Kumar                             04CS3018</t>
  </si>
  <si>
    <t>Kumar Ashish                       04CS1016</t>
  </si>
  <si>
    <t>Neeraj Navnit                             04CS1018</t>
  </si>
  <si>
    <t>Neeraj Kumar                       04CS3014</t>
  </si>
  <si>
    <t>Kiran Kumar                              04CS1011</t>
  </si>
  <si>
    <t>Rahul Panday                       04CS3008</t>
  </si>
  <si>
    <t>Ridhima Kedia                           04CS1021</t>
  </si>
  <si>
    <t>Abhishek Biswas                  04CS3002</t>
  </si>
  <si>
    <t>Arindam Baral                            04CS1034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</si>
</sst>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workbookViewId="0" topLeftCell="A1">
      <selection activeCell="Y42" sqref="Y42"/>
    </sheetView>
  </sheetViews>
  <sheetFormatPr defaultColWidth="9.140625" defaultRowHeight="12.75"/>
  <cols>
    <col min="1" max="1" width="19.140625" style="0" customWidth="1"/>
    <col min="8" max="8" width="14.7109375" style="0" customWidth="1"/>
    <col min="10" max="10" width="18.00390625" style="0" customWidth="1"/>
    <col min="20" max="20" width="13.8515625" style="0" customWidth="1"/>
  </cols>
  <sheetData>
    <row r="1" spans="2:17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</row>
    <row r="2" spans="2:17" ht="12.75">
      <c r="B2" t="s">
        <v>6</v>
      </c>
      <c r="C2" t="s">
        <v>7</v>
      </c>
      <c r="D2" t="s">
        <v>6</v>
      </c>
      <c r="E2" t="s">
        <v>8</v>
      </c>
      <c r="F2" t="s">
        <v>8</v>
      </c>
      <c r="G2" t="s">
        <v>9</v>
      </c>
      <c r="L2" t="s">
        <v>6</v>
      </c>
      <c r="M2" t="s">
        <v>7</v>
      </c>
      <c r="N2" t="s">
        <v>6</v>
      </c>
      <c r="O2" t="s">
        <v>8</v>
      </c>
      <c r="P2" t="s">
        <v>8</v>
      </c>
      <c r="Q2" t="s">
        <v>10</v>
      </c>
    </row>
    <row r="3" spans="2:20" ht="12.75">
      <c r="B3">
        <v>10</v>
      </c>
      <c r="C3">
        <v>15</v>
      </c>
      <c r="D3">
        <v>5</v>
      </c>
      <c r="E3">
        <v>20</v>
      </c>
      <c r="F3">
        <v>10</v>
      </c>
      <c r="G3">
        <v>25</v>
      </c>
      <c r="H3" t="s">
        <v>11</v>
      </c>
      <c r="I3" t="s">
        <v>12</v>
      </c>
      <c r="J3" t="s">
        <v>13</v>
      </c>
      <c r="L3">
        <v>10</v>
      </c>
      <c r="M3">
        <v>15</v>
      </c>
      <c r="N3">
        <v>5</v>
      </c>
      <c r="O3">
        <v>20</v>
      </c>
      <c r="P3">
        <v>10</v>
      </c>
      <c r="Q3">
        <v>25</v>
      </c>
      <c r="R3" t="s">
        <v>11</v>
      </c>
      <c r="S3" t="s">
        <v>12</v>
      </c>
      <c r="T3" t="s">
        <v>13</v>
      </c>
    </row>
    <row r="4" spans="1:17" ht="12.75">
      <c r="A4" t="s">
        <v>14</v>
      </c>
      <c r="B4">
        <v>1</v>
      </c>
      <c r="C4">
        <v>0.3</v>
      </c>
      <c r="D4">
        <v>0.5</v>
      </c>
      <c r="E4">
        <v>0.4</v>
      </c>
      <c r="F4">
        <v>0.2</v>
      </c>
      <c r="G4">
        <v>0.25</v>
      </c>
      <c r="L4">
        <v>1</v>
      </c>
      <c r="M4">
        <v>0.3</v>
      </c>
      <c r="N4">
        <v>0.5</v>
      </c>
      <c r="O4">
        <v>0.4</v>
      </c>
      <c r="P4">
        <v>0.2</v>
      </c>
      <c r="Q4">
        <v>0.25</v>
      </c>
    </row>
    <row r="5" spans="1:20" ht="12.75">
      <c r="A5" t="s">
        <v>15</v>
      </c>
      <c r="B5">
        <v>10</v>
      </c>
      <c r="C5">
        <v>50</v>
      </c>
      <c r="D5">
        <v>9</v>
      </c>
      <c r="E5">
        <v>47</v>
      </c>
      <c r="F5">
        <v>48</v>
      </c>
      <c r="G5">
        <v>88</v>
      </c>
      <c r="H5" s="1">
        <f aca="true" t="shared" si="0" ref="H5:H33">SUM(B5+C5*0.3+D5*0.5+E5*0.4+F5*0.2+G5*0.25)</f>
        <v>79.9</v>
      </c>
      <c r="I5">
        <v>9.25</v>
      </c>
      <c r="J5" s="1">
        <f aca="true" t="shared" si="1" ref="J5:J33">SUM(H5+I5)</f>
        <v>89.15</v>
      </c>
      <c r="K5" t="s">
        <v>16</v>
      </c>
      <c r="L5">
        <v>10</v>
      </c>
      <c r="M5">
        <v>50</v>
      </c>
      <c r="N5">
        <v>9</v>
      </c>
      <c r="O5">
        <v>47</v>
      </c>
      <c r="P5">
        <v>48</v>
      </c>
      <c r="Q5">
        <v>88</v>
      </c>
      <c r="R5" s="1">
        <f aca="true" t="shared" si="2" ref="R5:R33">SUM(L5*1+M5*0.3+N5*0.5+O5*0.4+P5*0.2+Q5*0.25)</f>
        <v>79.9</v>
      </c>
      <c r="S5">
        <v>7.92</v>
      </c>
      <c r="T5" s="1">
        <f aca="true" t="shared" si="3" ref="T5:T33">SUM(R5+S5)</f>
        <v>87.82000000000001</v>
      </c>
    </row>
    <row r="6" spans="1:20" ht="12.75">
      <c r="A6" t="s">
        <v>17</v>
      </c>
      <c r="B6">
        <v>10</v>
      </c>
      <c r="C6">
        <v>50</v>
      </c>
      <c r="D6">
        <v>8</v>
      </c>
      <c r="E6">
        <v>47</v>
      </c>
      <c r="F6">
        <v>45</v>
      </c>
      <c r="G6">
        <v>90</v>
      </c>
      <c r="H6" s="1">
        <f t="shared" si="0"/>
        <v>79.3</v>
      </c>
      <c r="I6">
        <v>6</v>
      </c>
      <c r="J6" s="1">
        <f t="shared" si="1"/>
        <v>85.3</v>
      </c>
      <c r="K6" t="s">
        <v>18</v>
      </c>
      <c r="L6">
        <v>10</v>
      </c>
      <c r="M6">
        <v>50</v>
      </c>
      <c r="N6">
        <v>8</v>
      </c>
      <c r="O6">
        <v>47</v>
      </c>
      <c r="P6">
        <v>45</v>
      </c>
      <c r="Q6">
        <v>90</v>
      </c>
      <c r="R6" s="1">
        <f t="shared" si="2"/>
        <v>79.3</v>
      </c>
      <c r="S6">
        <v>8.15</v>
      </c>
      <c r="T6" s="1">
        <f t="shared" si="3"/>
        <v>87.45</v>
      </c>
    </row>
    <row r="7" spans="1:20" ht="12.75">
      <c r="A7" t="s">
        <v>19</v>
      </c>
      <c r="B7">
        <v>9.5</v>
      </c>
      <c r="C7">
        <v>35</v>
      </c>
      <c r="D7">
        <v>8</v>
      </c>
      <c r="E7">
        <v>40</v>
      </c>
      <c r="F7">
        <v>40</v>
      </c>
      <c r="G7">
        <v>80</v>
      </c>
      <c r="H7" s="1">
        <f t="shared" si="0"/>
        <v>68</v>
      </c>
      <c r="I7">
        <v>8.17</v>
      </c>
      <c r="J7" s="1">
        <f t="shared" si="1"/>
        <v>76.17</v>
      </c>
      <c r="K7" t="s">
        <v>20</v>
      </c>
      <c r="L7">
        <v>9.5</v>
      </c>
      <c r="M7">
        <v>35</v>
      </c>
      <c r="N7">
        <v>8</v>
      </c>
      <c r="O7">
        <v>40</v>
      </c>
      <c r="P7">
        <v>40</v>
      </c>
      <c r="Q7">
        <v>80</v>
      </c>
      <c r="R7" s="1">
        <f t="shared" si="2"/>
        <v>68</v>
      </c>
      <c r="S7">
        <v>6.23</v>
      </c>
      <c r="T7" s="1">
        <f t="shared" si="3"/>
        <v>74.23</v>
      </c>
    </row>
    <row r="8" spans="1:20" ht="12.75">
      <c r="A8" t="s">
        <v>21</v>
      </c>
      <c r="B8">
        <v>10</v>
      </c>
      <c r="C8">
        <v>45</v>
      </c>
      <c r="D8">
        <v>8</v>
      </c>
      <c r="E8">
        <v>49</v>
      </c>
      <c r="F8">
        <v>49</v>
      </c>
      <c r="G8">
        <v>98</v>
      </c>
      <c r="H8" s="1">
        <f t="shared" si="0"/>
        <v>81.4</v>
      </c>
      <c r="I8">
        <v>8.14</v>
      </c>
      <c r="J8" s="1">
        <f t="shared" si="1"/>
        <v>89.54</v>
      </c>
      <c r="K8" t="s">
        <v>22</v>
      </c>
      <c r="L8">
        <v>10</v>
      </c>
      <c r="M8">
        <v>45</v>
      </c>
      <c r="N8">
        <v>8</v>
      </c>
      <c r="O8">
        <v>49</v>
      </c>
      <c r="P8">
        <v>49</v>
      </c>
      <c r="Q8">
        <v>98</v>
      </c>
      <c r="R8" s="1">
        <f t="shared" si="2"/>
        <v>81.4</v>
      </c>
      <c r="S8">
        <v>7.1</v>
      </c>
      <c r="T8" s="1">
        <f t="shared" si="3"/>
        <v>88.5</v>
      </c>
    </row>
    <row r="9" spans="1:20" ht="12.75">
      <c r="A9" t="s">
        <v>23</v>
      </c>
      <c r="B9">
        <v>9.5</v>
      </c>
      <c r="C9">
        <v>45</v>
      </c>
      <c r="D9">
        <v>8</v>
      </c>
      <c r="E9">
        <v>44</v>
      </c>
      <c r="F9">
        <v>44</v>
      </c>
      <c r="G9">
        <v>70</v>
      </c>
      <c r="H9" s="1">
        <f t="shared" si="0"/>
        <v>70.9</v>
      </c>
      <c r="I9">
        <v>6.23</v>
      </c>
      <c r="J9" s="1">
        <f t="shared" si="1"/>
        <v>77.13000000000001</v>
      </c>
      <c r="K9" t="s">
        <v>24</v>
      </c>
      <c r="L9">
        <v>9.5</v>
      </c>
      <c r="M9">
        <v>50</v>
      </c>
      <c r="N9">
        <v>7</v>
      </c>
      <c r="O9">
        <v>44</v>
      </c>
      <c r="P9">
        <v>44</v>
      </c>
      <c r="Q9">
        <v>70</v>
      </c>
      <c r="R9" s="1">
        <f t="shared" si="2"/>
        <v>71.9</v>
      </c>
      <c r="S9">
        <v>9</v>
      </c>
      <c r="T9" s="1">
        <f t="shared" si="3"/>
        <v>80.9</v>
      </c>
    </row>
    <row r="10" spans="1:20" ht="12.75">
      <c r="A10" t="s">
        <v>25</v>
      </c>
      <c r="B10">
        <v>10</v>
      </c>
      <c r="C10">
        <v>50</v>
      </c>
      <c r="D10">
        <v>10</v>
      </c>
      <c r="E10">
        <v>48</v>
      </c>
      <c r="F10">
        <v>50</v>
      </c>
      <c r="G10">
        <v>98</v>
      </c>
      <c r="H10" s="1">
        <f t="shared" si="0"/>
        <v>83.7</v>
      </c>
      <c r="I10">
        <v>10.1</v>
      </c>
      <c r="J10" s="1">
        <f t="shared" si="1"/>
        <v>93.8</v>
      </c>
      <c r="K10" t="s">
        <v>26</v>
      </c>
      <c r="L10">
        <v>10</v>
      </c>
      <c r="M10">
        <v>50</v>
      </c>
      <c r="N10">
        <v>10</v>
      </c>
      <c r="O10">
        <v>48</v>
      </c>
      <c r="P10">
        <v>50</v>
      </c>
      <c r="Q10">
        <v>98</v>
      </c>
      <c r="R10" s="1">
        <f t="shared" si="2"/>
        <v>83.7</v>
      </c>
      <c r="S10">
        <v>9.67</v>
      </c>
      <c r="T10" s="1">
        <f t="shared" si="3"/>
        <v>93.37</v>
      </c>
    </row>
    <row r="11" spans="1:20" ht="12.75">
      <c r="A11" t="s">
        <v>27</v>
      </c>
      <c r="B11">
        <v>8</v>
      </c>
      <c r="C11">
        <v>20</v>
      </c>
      <c r="D11">
        <v>9</v>
      </c>
      <c r="E11">
        <v>41</v>
      </c>
      <c r="F11">
        <v>40</v>
      </c>
      <c r="G11">
        <v>70</v>
      </c>
      <c r="H11" s="1">
        <f t="shared" si="0"/>
        <v>60.400000000000006</v>
      </c>
      <c r="I11">
        <v>6.02</v>
      </c>
      <c r="J11" s="1">
        <f t="shared" si="1"/>
        <v>66.42</v>
      </c>
      <c r="K11" t="s">
        <v>28</v>
      </c>
      <c r="L11">
        <v>8</v>
      </c>
      <c r="M11">
        <v>20</v>
      </c>
      <c r="N11">
        <v>9</v>
      </c>
      <c r="O11">
        <v>41</v>
      </c>
      <c r="P11">
        <v>40</v>
      </c>
      <c r="Q11">
        <v>70</v>
      </c>
      <c r="R11" s="1">
        <f t="shared" si="2"/>
        <v>60.400000000000006</v>
      </c>
      <c r="S11">
        <v>0</v>
      </c>
      <c r="T11" s="1">
        <f t="shared" si="3"/>
        <v>60.400000000000006</v>
      </c>
    </row>
    <row r="12" spans="1:20" ht="12.75">
      <c r="A12" t="s">
        <v>29</v>
      </c>
      <c r="B12">
        <v>10</v>
      </c>
      <c r="C12">
        <v>48</v>
      </c>
      <c r="D12">
        <v>9.5</v>
      </c>
      <c r="E12">
        <v>49</v>
      </c>
      <c r="F12">
        <v>49</v>
      </c>
      <c r="G12">
        <v>98</v>
      </c>
      <c r="H12" s="1">
        <f t="shared" si="0"/>
        <v>83.05</v>
      </c>
      <c r="I12" s="1">
        <f>22*15/35</f>
        <v>9.428571428571429</v>
      </c>
      <c r="J12" s="1">
        <f t="shared" si="1"/>
        <v>92.47857142857143</v>
      </c>
      <c r="K12" t="s">
        <v>30</v>
      </c>
      <c r="L12">
        <v>10</v>
      </c>
      <c r="M12">
        <v>48</v>
      </c>
      <c r="N12">
        <v>9.5</v>
      </c>
      <c r="O12">
        <v>49</v>
      </c>
      <c r="P12">
        <v>49</v>
      </c>
      <c r="Q12">
        <v>98</v>
      </c>
      <c r="R12" s="1">
        <f t="shared" si="2"/>
        <v>83.05</v>
      </c>
      <c r="S12">
        <v>10</v>
      </c>
      <c r="T12" s="1">
        <f t="shared" si="3"/>
        <v>93.05</v>
      </c>
    </row>
    <row r="13" spans="1:20" ht="12.75">
      <c r="A13" t="s">
        <v>31</v>
      </c>
      <c r="B13">
        <v>8.5</v>
      </c>
      <c r="C13">
        <v>42</v>
      </c>
      <c r="D13">
        <v>8</v>
      </c>
      <c r="E13">
        <v>48</v>
      </c>
      <c r="F13">
        <v>46</v>
      </c>
      <c r="G13">
        <v>88</v>
      </c>
      <c r="H13" s="1">
        <f t="shared" si="0"/>
        <v>75.5</v>
      </c>
      <c r="I13">
        <v>7.525</v>
      </c>
      <c r="J13" s="1">
        <f t="shared" si="1"/>
        <v>83.025</v>
      </c>
      <c r="K13" t="s">
        <v>32</v>
      </c>
      <c r="L13">
        <v>8.5</v>
      </c>
      <c r="M13">
        <v>43</v>
      </c>
      <c r="N13">
        <v>8</v>
      </c>
      <c r="O13">
        <v>48</v>
      </c>
      <c r="P13">
        <v>46</v>
      </c>
      <c r="Q13">
        <v>88</v>
      </c>
      <c r="R13" s="1">
        <f t="shared" si="2"/>
        <v>75.80000000000001</v>
      </c>
      <c r="S13">
        <v>6.42</v>
      </c>
      <c r="T13" s="1">
        <f t="shared" si="3"/>
        <v>82.22000000000001</v>
      </c>
    </row>
    <row r="14" spans="1:20" ht="12.75">
      <c r="A14" t="s">
        <v>33</v>
      </c>
      <c r="B14">
        <v>10</v>
      </c>
      <c r="C14">
        <v>48</v>
      </c>
      <c r="D14">
        <v>9.5</v>
      </c>
      <c r="E14">
        <v>47</v>
      </c>
      <c r="F14">
        <v>47</v>
      </c>
      <c r="G14">
        <v>95</v>
      </c>
      <c r="H14" s="1">
        <f t="shared" si="0"/>
        <v>81.1</v>
      </c>
      <c r="I14">
        <v>7.9</v>
      </c>
      <c r="J14" s="1">
        <f t="shared" si="1"/>
        <v>89</v>
      </c>
      <c r="K14" t="s">
        <v>34</v>
      </c>
      <c r="L14">
        <v>10</v>
      </c>
      <c r="M14">
        <v>48</v>
      </c>
      <c r="N14">
        <v>9.5</v>
      </c>
      <c r="O14">
        <v>47</v>
      </c>
      <c r="P14">
        <v>47</v>
      </c>
      <c r="Q14">
        <v>95</v>
      </c>
      <c r="R14" s="1">
        <f t="shared" si="2"/>
        <v>81.1</v>
      </c>
      <c r="S14">
        <v>8.47</v>
      </c>
      <c r="T14" s="1">
        <f t="shared" si="3"/>
        <v>89.57</v>
      </c>
    </row>
    <row r="15" spans="1:20" ht="12.75">
      <c r="A15" t="s">
        <v>35</v>
      </c>
      <c r="B15">
        <v>9</v>
      </c>
      <c r="C15">
        <v>48</v>
      </c>
      <c r="D15">
        <v>9</v>
      </c>
      <c r="E15">
        <v>47</v>
      </c>
      <c r="F15">
        <v>47</v>
      </c>
      <c r="G15">
        <v>90</v>
      </c>
      <c r="H15" s="1">
        <f t="shared" si="0"/>
        <v>78.6</v>
      </c>
      <c r="I15" s="1">
        <f>18.5*15/35</f>
        <v>7.928571428571429</v>
      </c>
      <c r="J15" s="1">
        <f t="shared" si="1"/>
        <v>86.52857142857142</v>
      </c>
      <c r="K15" t="s">
        <v>36</v>
      </c>
      <c r="L15">
        <v>9</v>
      </c>
      <c r="M15">
        <v>48</v>
      </c>
      <c r="N15">
        <v>9</v>
      </c>
      <c r="O15">
        <v>47</v>
      </c>
      <c r="P15">
        <v>47</v>
      </c>
      <c r="Q15">
        <v>90</v>
      </c>
      <c r="R15" s="1">
        <f t="shared" si="2"/>
        <v>78.6</v>
      </c>
      <c r="S15">
        <v>9.85</v>
      </c>
      <c r="T15" s="1">
        <f t="shared" si="3"/>
        <v>88.44999999999999</v>
      </c>
    </row>
    <row r="16" spans="1:20" ht="12.75">
      <c r="A16" t="s">
        <v>37</v>
      </c>
      <c r="B16">
        <v>10</v>
      </c>
      <c r="C16">
        <v>48</v>
      </c>
      <c r="D16">
        <v>9</v>
      </c>
      <c r="E16">
        <v>47</v>
      </c>
      <c r="F16">
        <v>46</v>
      </c>
      <c r="G16">
        <v>88</v>
      </c>
      <c r="H16" s="1">
        <f t="shared" si="0"/>
        <v>78.9</v>
      </c>
      <c r="I16">
        <v>5.78</v>
      </c>
      <c r="J16" s="1">
        <f t="shared" si="1"/>
        <v>84.68</v>
      </c>
      <c r="K16" t="s">
        <v>38</v>
      </c>
      <c r="L16">
        <v>10</v>
      </c>
      <c r="M16">
        <v>48</v>
      </c>
      <c r="N16">
        <v>9</v>
      </c>
      <c r="O16">
        <v>47</v>
      </c>
      <c r="P16">
        <v>46</v>
      </c>
      <c r="Q16">
        <v>88</v>
      </c>
      <c r="R16" s="1">
        <f t="shared" si="2"/>
        <v>78.9</v>
      </c>
      <c r="S16">
        <v>8.57</v>
      </c>
      <c r="T16" s="1">
        <f t="shared" si="3"/>
        <v>87.47</v>
      </c>
    </row>
    <row r="17" spans="1:20" ht="12.75">
      <c r="A17" t="s">
        <v>39</v>
      </c>
      <c r="B17">
        <v>9</v>
      </c>
      <c r="C17">
        <v>49</v>
      </c>
      <c r="D17">
        <v>9.5</v>
      </c>
      <c r="E17">
        <v>47</v>
      </c>
      <c r="F17">
        <v>46</v>
      </c>
      <c r="G17">
        <v>87</v>
      </c>
      <c r="H17" s="1">
        <f t="shared" si="0"/>
        <v>78.2</v>
      </c>
      <c r="I17">
        <v>9.89</v>
      </c>
      <c r="J17" s="1">
        <f t="shared" si="1"/>
        <v>88.09</v>
      </c>
      <c r="K17" t="s">
        <v>40</v>
      </c>
      <c r="L17">
        <v>9</v>
      </c>
      <c r="M17">
        <v>49</v>
      </c>
      <c r="N17">
        <v>9.5</v>
      </c>
      <c r="O17">
        <v>47</v>
      </c>
      <c r="P17">
        <v>46</v>
      </c>
      <c r="Q17">
        <v>87</v>
      </c>
      <c r="R17" s="1">
        <f t="shared" si="2"/>
        <v>78.2</v>
      </c>
      <c r="S17">
        <v>8.79</v>
      </c>
      <c r="T17" s="1">
        <f t="shared" si="3"/>
        <v>86.99000000000001</v>
      </c>
    </row>
    <row r="18" spans="1:20" ht="12.75">
      <c r="A18" t="s">
        <v>41</v>
      </c>
      <c r="B18">
        <v>8.5</v>
      </c>
      <c r="C18">
        <v>45</v>
      </c>
      <c r="D18">
        <v>9</v>
      </c>
      <c r="E18">
        <v>46</v>
      </c>
      <c r="F18">
        <v>46</v>
      </c>
      <c r="G18">
        <v>80</v>
      </c>
      <c r="H18" s="1">
        <f t="shared" si="0"/>
        <v>74.10000000000001</v>
      </c>
      <c r="I18">
        <v>7.71</v>
      </c>
      <c r="J18" s="1">
        <f t="shared" si="1"/>
        <v>81.81</v>
      </c>
      <c r="K18" t="s">
        <v>42</v>
      </c>
      <c r="L18">
        <v>8.5</v>
      </c>
      <c r="M18">
        <v>45</v>
      </c>
      <c r="N18">
        <v>8</v>
      </c>
      <c r="O18">
        <v>46</v>
      </c>
      <c r="P18">
        <v>46</v>
      </c>
      <c r="Q18">
        <v>84</v>
      </c>
      <c r="R18" s="1">
        <f t="shared" si="2"/>
        <v>74.60000000000001</v>
      </c>
      <c r="S18">
        <v>9.64</v>
      </c>
      <c r="T18" s="1">
        <f t="shared" si="3"/>
        <v>84.24000000000001</v>
      </c>
    </row>
    <row r="19" spans="1:20" ht="12.75">
      <c r="A19" t="s">
        <v>43</v>
      </c>
      <c r="B19">
        <v>10</v>
      </c>
      <c r="C19">
        <v>50</v>
      </c>
      <c r="D19">
        <v>10</v>
      </c>
      <c r="E19">
        <v>32</v>
      </c>
      <c r="F19">
        <v>37</v>
      </c>
      <c r="G19">
        <v>68</v>
      </c>
      <c r="H19" s="1">
        <f t="shared" si="0"/>
        <v>67.19999999999999</v>
      </c>
      <c r="I19" s="1">
        <f>21*15/35</f>
        <v>9</v>
      </c>
      <c r="J19" s="1">
        <f t="shared" si="1"/>
        <v>76.19999999999999</v>
      </c>
      <c r="K19" t="s">
        <v>44</v>
      </c>
      <c r="L19">
        <v>10</v>
      </c>
      <c r="M19">
        <v>50</v>
      </c>
      <c r="N19">
        <v>10</v>
      </c>
      <c r="O19">
        <v>32</v>
      </c>
      <c r="P19">
        <v>37</v>
      </c>
      <c r="Q19">
        <v>68</v>
      </c>
      <c r="R19" s="1">
        <f t="shared" si="2"/>
        <v>67.19999999999999</v>
      </c>
      <c r="S19" s="1">
        <f>22.5*15/35</f>
        <v>9.642857142857142</v>
      </c>
      <c r="T19" s="1">
        <f t="shared" si="3"/>
        <v>76.84285714285713</v>
      </c>
    </row>
    <row r="20" spans="1:20" ht="12.75">
      <c r="A20" t="s">
        <v>45</v>
      </c>
      <c r="B20">
        <v>7.5</v>
      </c>
      <c r="C20">
        <v>50</v>
      </c>
      <c r="D20">
        <v>10</v>
      </c>
      <c r="E20">
        <v>34</v>
      </c>
      <c r="F20">
        <v>43</v>
      </c>
      <c r="G20">
        <v>80</v>
      </c>
      <c r="H20" s="1">
        <f t="shared" si="0"/>
        <v>69.7</v>
      </c>
      <c r="I20">
        <v>8.35</v>
      </c>
      <c r="J20" s="1">
        <f t="shared" si="1"/>
        <v>78.05</v>
      </c>
      <c r="K20" t="s">
        <v>46</v>
      </c>
      <c r="L20">
        <v>7.5</v>
      </c>
      <c r="M20">
        <v>50</v>
      </c>
      <c r="N20">
        <v>10</v>
      </c>
      <c r="O20">
        <v>34</v>
      </c>
      <c r="P20">
        <v>43</v>
      </c>
      <c r="Q20">
        <v>80</v>
      </c>
      <c r="R20" s="1">
        <f t="shared" si="2"/>
        <v>69.7</v>
      </c>
      <c r="S20">
        <v>7.5</v>
      </c>
      <c r="T20" s="1">
        <f t="shared" si="3"/>
        <v>77.2</v>
      </c>
    </row>
    <row r="21" spans="1:20" ht="12.75">
      <c r="A21" t="s">
        <v>47</v>
      </c>
      <c r="B21">
        <v>8</v>
      </c>
      <c r="C21">
        <v>43</v>
      </c>
      <c r="D21">
        <v>10</v>
      </c>
      <c r="E21">
        <v>32</v>
      </c>
      <c r="F21">
        <v>40</v>
      </c>
      <c r="G21">
        <v>70</v>
      </c>
      <c r="H21" s="1">
        <f t="shared" si="0"/>
        <v>64.2</v>
      </c>
      <c r="I21">
        <v>7.5</v>
      </c>
      <c r="J21" s="1">
        <f t="shared" si="1"/>
        <v>71.7</v>
      </c>
      <c r="K21" t="s">
        <v>48</v>
      </c>
      <c r="L21">
        <v>8</v>
      </c>
      <c r="M21">
        <v>43</v>
      </c>
      <c r="N21">
        <v>10</v>
      </c>
      <c r="O21">
        <v>32</v>
      </c>
      <c r="P21">
        <v>40</v>
      </c>
      <c r="Q21">
        <v>70</v>
      </c>
      <c r="R21" s="1">
        <f t="shared" si="2"/>
        <v>64.2</v>
      </c>
      <c r="S21" s="1">
        <f>17*15/35</f>
        <v>7.285714285714286</v>
      </c>
      <c r="T21" s="1">
        <f t="shared" si="3"/>
        <v>71.4857142857143</v>
      </c>
    </row>
    <row r="22" spans="1:20" ht="12.75">
      <c r="A22" t="s">
        <v>49</v>
      </c>
      <c r="B22">
        <v>10</v>
      </c>
      <c r="C22">
        <v>48</v>
      </c>
      <c r="D22">
        <v>9</v>
      </c>
      <c r="E22">
        <v>31</v>
      </c>
      <c r="F22">
        <v>41</v>
      </c>
      <c r="G22">
        <v>86</v>
      </c>
      <c r="H22" s="1">
        <f t="shared" si="0"/>
        <v>71</v>
      </c>
      <c r="I22">
        <v>7.5</v>
      </c>
      <c r="J22" s="1">
        <f t="shared" si="1"/>
        <v>78.5</v>
      </c>
      <c r="K22" t="s">
        <v>50</v>
      </c>
      <c r="L22">
        <v>10</v>
      </c>
      <c r="M22">
        <v>47</v>
      </c>
      <c r="N22">
        <v>9</v>
      </c>
      <c r="O22">
        <v>31</v>
      </c>
      <c r="P22">
        <v>41</v>
      </c>
      <c r="Q22">
        <v>86</v>
      </c>
      <c r="R22" s="1">
        <f t="shared" si="2"/>
        <v>70.7</v>
      </c>
      <c r="S22">
        <v>6.23</v>
      </c>
      <c r="T22" s="1">
        <f t="shared" si="3"/>
        <v>76.93</v>
      </c>
    </row>
    <row r="23" spans="1:20" ht="12.75">
      <c r="A23" t="s">
        <v>51</v>
      </c>
      <c r="B23">
        <v>10</v>
      </c>
      <c r="C23">
        <v>44</v>
      </c>
      <c r="D23">
        <v>10</v>
      </c>
      <c r="E23">
        <v>41</v>
      </c>
      <c r="F23">
        <v>45</v>
      </c>
      <c r="G23">
        <v>90</v>
      </c>
      <c r="H23" s="1">
        <f t="shared" si="0"/>
        <v>76.1</v>
      </c>
      <c r="I23">
        <v>6.64</v>
      </c>
      <c r="J23" s="1">
        <f t="shared" si="1"/>
        <v>82.74</v>
      </c>
      <c r="K23" t="s">
        <v>52</v>
      </c>
      <c r="L23">
        <v>10</v>
      </c>
      <c r="M23">
        <v>44</v>
      </c>
      <c r="N23">
        <v>10</v>
      </c>
      <c r="O23">
        <v>41</v>
      </c>
      <c r="P23">
        <v>45</v>
      </c>
      <c r="Q23">
        <v>90</v>
      </c>
      <c r="R23" s="1">
        <f t="shared" si="2"/>
        <v>76.1</v>
      </c>
      <c r="S23">
        <v>9.46</v>
      </c>
      <c r="T23" s="1">
        <f t="shared" si="3"/>
        <v>85.56</v>
      </c>
    </row>
    <row r="24" spans="1:20" ht="12.75">
      <c r="A24" t="s">
        <v>53</v>
      </c>
      <c r="B24">
        <v>9.5</v>
      </c>
      <c r="C24">
        <v>41</v>
      </c>
      <c r="D24">
        <v>10</v>
      </c>
      <c r="E24">
        <v>43</v>
      </c>
      <c r="F24">
        <v>45</v>
      </c>
      <c r="G24">
        <v>78</v>
      </c>
      <c r="H24" s="1">
        <f t="shared" si="0"/>
        <v>72.5</v>
      </c>
      <c r="I24">
        <v>7.1</v>
      </c>
      <c r="J24" s="1">
        <f t="shared" si="1"/>
        <v>79.6</v>
      </c>
      <c r="K24" t="s">
        <v>54</v>
      </c>
      <c r="L24">
        <v>9.5</v>
      </c>
      <c r="M24">
        <v>41</v>
      </c>
      <c r="N24">
        <v>10</v>
      </c>
      <c r="O24">
        <v>43</v>
      </c>
      <c r="P24">
        <v>45</v>
      </c>
      <c r="Q24">
        <v>78</v>
      </c>
      <c r="R24" s="1">
        <f t="shared" si="2"/>
        <v>72.5</v>
      </c>
      <c r="S24">
        <v>6.42</v>
      </c>
      <c r="T24" s="1">
        <f t="shared" si="3"/>
        <v>78.92</v>
      </c>
    </row>
    <row r="25" spans="1:20" ht="12.75">
      <c r="A25" t="s">
        <v>55</v>
      </c>
      <c r="B25">
        <v>10</v>
      </c>
      <c r="C25">
        <v>47</v>
      </c>
      <c r="D25">
        <v>10</v>
      </c>
      <c r="E25">
        <v>34</v>
      </c>
      <c r="F25">
        <v>45</v>
      </c>
      <c r="G25">
        <v>72</v>
      </c>
      <c r="H25" s="1">
        <f t="shared" si="0"/>
        <v>69.7</v>
      </c>
      <c r="I25">
        <v>5.75</v>
      </c>
      <c r="J25" s="1">
        <f t="shared" si="1"/>
        <v>75.45</v>
      </c>
      <c r="K25" t="s">
        <v>56</v>
      </c>
      <c r="L25">
        <v>10</v>
      </c>
      <c r="M25">
        <v>47</v>
      </c>
      <c r="N25">
        <v>10</v>
      </c>
      <c r="O25">
        <v>34</v>
      </c>
      <c r="P25">
        <v>50</v>
      </c>
      <c r="Q25">
        <v>72</v>
      </c>
      <c r="R25" s="1">
        <f t="shared" si="2"/>
        <v>70.7</v>
      </c>
      <c r="S25">
        <v>9.46</v>
      </c>
      <c r="T25" s="1">
        <f t="shared" si="3"/>
        <v>80.16</v>
      </c>
    </row>
    <row r="26" spans="1:20" ht="12.75">
      <c r="A26" t="s">
        <v>57</v>
      </c>
      <c r="B26">
        <v>8</v>
      </c>
      <c r="C26">
        <v>47</v>
      </c>
      <c r="D26">
        <v>8.5</v>
      </c>
      <c r="E26">
        <v>43</v>
      </c>
      <c r="F26">
        <v>48</v>
      </c>
      <c r="G26">
        <v>80</v>
      </c>
      <c r="H26" s="1">
        <f t="shared" si="0"/>
        <v>73.15</v>
      </c>
      <c r="I26">
        <v>9.85</v>
      </c>
      <c r="J26" s="1">
        <f t="shared" si="1"/>
        <v>83</v>
      </c>
      <c r="K26" t="s">
        <v>58</v>
      </c>
      <c r="L26">
        <v>8</v>
      </c>
      <c r="M26">
        <v>47</v>
      </c>
      <c r="N26">
        <v>8.5</v>
      </c>
      <c r="O26">
        <v>42</v>
      </c>
      <c r="P26">
        <v>46</v>
      </c>
      <c r="Q26">
        <v>80</v>
      </c>
      <c r="R26" s="1">
        <f t="shared" si="2"/>
        <v>72.35000000000001</v>
      </c>
      <c r="S26">
        <v>7.1</v>
      </c>
      <c r="T26" s="1">
        <f t="shared" si="3"/>
        <v>79.45</v>
      </c>
    </row>
    <row r="27" spans="1:20" ht="12.75">
      <c r="A27" t="s">
        <v>59</v>
      </c>
      <c r="B27">
        <v>8</v>
      </c>
      <c r="C27">
        <v>25</v>
      </c>
      <c r="D27">
        <v>8</v>
      </c>
      <c r="E27">
        <v>10</v>
      </c>
      <c r="F27">
        <v>0</v>
      </c>
      <c r="G27">
        <v>0</v>
      </c>
      <c r="H27" s="1">
        <f t="shared" si="0"/>
        <v>23.5</v>
      </c>
      <c r="I27">
        <v>5</v>
      </c>
      <c r="J27" s="1">
        <f t="shared" si="1"/>
        <v>28.5</v>
      </c>
      <c r="K27" t="s">
        <v>60</v>
      </c>
      <c r="L27">
        <v>8</v>
      </c>
      <c r="M27">
        <v>30</v>
      </c>
      <c r="N27">
        <v>8</v>
      </c>
      <c r="O27">
        <v>10</v>
      </c>
      <c r="P27">
        <v>0</v>
      </c>
      <c r="Q27">
        <v>0</v>
      </c>
      <c r="R27" s="1">
        <f t="shared" si="2"/>
        <v>25</v>
      </c>
      <c r="S27" s="1">
        <f>14*15/35</f>
        <v>6</v>
      </c>
      <c r="T27" s="1">
        <f t="shared" si="3"/>
        <v>31</v>
      </c>
    </row>
    <row r="28" spans="1:20" ht="12.75">
      <c r="A28" t="s">
        <v>61</v>
      </c>
      <c r="B28">
        <v>9.5</v>
      </c>
      <c r="C28">
        <v>50</v>
      </c>
      <c r="D28">
        <v>9.5</v>
      </c>
      <c r="E28">
        <v>47</v>
      </c>
      <c r="F28">
        <v>50</v>
      </c>
      <c r="G28">
        <v>90</v>
      </c>
      <c r="H28" s="1">
        <f t="shared" si="0"/>
        <v>80.55</v>
      </c>
      <c r="I28">
        <v>7.05</v>
      </c>
      <c r="J28" s="1">
        <f t="shared" si="1"/>
        <v>87.6</v>
      </c>
      <c r="K28" t="s">
        <v>62</v>
      </c>
      <c r="L28">
        <v>9.5</v>
      </c>
      <c r="M28">
        <v>50</v>
      </c>
      <c r="N28">
        <v>9.5</v>
      </c>
      <c r="O28">
        <v>47</v>
      </c>
      <c r="P28">
        <v>50</v>
      </c>
      <c r="Q28">
        <v>90</v>
      </c>
      <c r="R28" s="1">
        <f t="shared" si="2"/>
        <v>80.55</v>
      </c>
      <c r="S28">
        <v>6.665</v>
      </c>
      <c r="T28" s="1">
        <f t="shared" si="3"/>
        <v>87.215</v>
      </c>
    </row>
    <row r="29" spans="1:20" ht="12.75">
      <c r="A29" t="s">
        <v>63</v>
      </c>
      <c r="B29">
        <v>10</v>
      </c>
      <c r="C29">
        <v>45</v>
      </c>
      <c r="D29">
        <v>8.5</v>
      </c>
      <c r="E29">
        <v>49</v>
      </c>
      <c r="F29">
        <v>50</v>
      </c>
      <c r="G29">
        <v>91</v>
      </c>
      <c r="H29" s="1">
        <f t="shared" si="0"/>
        <v>80.1</v>
      </c>
      <c r="I29" s="1">
        <f>25*15/35</f>
        <v>10.714285714285714</v>
      </c>
      <c r="J29" s="1">
        <f t="shared" si="1"/>
        <v>90.8142857142857</v>
      </c>
      <c r="K29" t="s">
        <v>64</v>
      </c>
      <c r="L29">
        <v>10</v>
      </c>
      <c r="M29">
        <v>45</v>
      </c>
      <c r="N29">
        <v>8.5</v>
      </c>
      <c r="O29">
        <v>49</v>
      </c>
      <c r="P29">
        <v>50</v>
      </c>
      <c r="Q29">
        <v>91</v>
      </c>
      <c r="R29" s="1">
        <f t="shared" si="2"/>
        <v>80.1</v>
      </c>
      <c r="S29" s="1">
        <f>22.5/35*15</f>
        <v>9.642857142857144</v>
      </c>
      <c r="T29" s="1">
        <f t="shared" si="3"/>
        <v>89.74285714285713</v>
      </c>
    </row>
    <row r="30" spans="1:20" ht="12.75">
      <c r="A30" t="s">
        <v>65</v>
      </c>
      <c r="B30">
        <v>8.5</v>
      </c>
      <c r="C30">
        <v>47</v>
      </c>
      <c r="D30">
        <v>9.5</v>
      </c>
      <c r="E30">
        <v>48</v>
      </c>
      <c r="F30">
        <v>48</v>
      </c>
      <c r="G30">
        <v>93</v>
      </c>
      <c r="H30" s="1">
        <f t="shared" si="0"/>
        <v>79.4</v>
      </c>
      <c r="I30" s="1">
        <f>13.5*15/35</f>
        <v>5.785714285714286</v>
      </c>
      <c r="J30" s="1">
        <f t="shared" si="1"/>
        <v>85.1857142857143</v>
      </c>
      <c r="K30" t="s">
        <v>66</v>
      </c>
      <c r="L30">
        <v>8.5</v>
      </c>
      <c r="M30">
        <v>47</v>
      </c>
      <c r="N30">
        <v>9.5</v>
      </c>
      <c r="O30">
        <v>48</v>
      </c>
      <c r="P30">
        <v>48</v>
      </c>
      <c r="Q30">
        <v>93</v>
      </c>
      <c r="R30" s="1">
        <f t="shared" si="2"/>
        <v>79.4</v>
      </c>
      <c r="S30" s="1">
        <f>19.5*15/35</f>
        <v>8.357142857142858</v>
      </c>
      <c r="T30" s="1">
        <f t="shared" si="3"/>
        <v>87.75714285714287</v>
      </c>
    </row>
    <row r="31" spans="1:20" ht="12.75">
      <c r="A31" t="s">
        <v>67</v>
      </c>
      <c r="B31">
        <v>6.5</v>
      </c>
      <c r="C31">
        <v>30</v>
      </c>
      <c r="D31">
        <v>9</v>
      </c>
      <c r="E31">
        <v>17</v>
      </c>
      <c r="F31">
        <v>35</v>
      </c>
      <c r="G31">
        <v>25</v>
      </c>
      <c r="H31" s="1">
        <f t="shared" si="0"/>
        <v>40.05</v>
      </c>
      <c r="I31">
        <v>5.58</v>
      </c>
      <c r="J31" s="1">
        <f t="shared" si="1"/>
        <v>45.629999999999995</v>
      </c>
      <c r="K31" t="s">
        <v>68</v>
      </c>
      <c r="L31">
        <v>6.5</v>
      </c>
      <c r="M31">
        <v>27</v>
      </c>
      <c r="N31">
        <v>9.5</v>
      </c>
      <c r="O31">
        <v>17</v>
      </c>
      <c r="P31">
        <v>35</v>
      </c>
      <c r="Q31">
        <v>25</v>
      </c>
      <c r="R31" s="1">
        <f t="shared" si="2"/>
        <v>39.400000000000006</v>
      </c>
      <c r="S31">
        <v>5.59</v>
      </c>
      <c r="T31" s="1">
        <f t="shared" si="3"/>
        <v>44.99000000000001</v>
      </c>
    </row>
    <row r="32" spans="1:20" ht="12.75">
      <c r="A32" t="s">
        <v>69</v>
      </c>
      <c r="B32">
        <v>9</v>
      </c>
      <c r="C32">
        <v>44</v>
      </c>
      <c r="D32">
        <v>9</v>
      </c>
      <c r="E32">
        <v>44</v>
      </c>
      <c r="F32">
        <v>44</v>
      </c>
      <c r="G32">
        <v>70</v>
      </c>
      <c r="H32" s="1">
        <f t="shared" si="0"/>
        <v>70.6</v>
      </c>
      <c r="I32">
        <v>8.36</v>
      </c>
      <c r="J32" s="1">
        <f t="shared" si="1"/>
        <v>78.96</v>
      </c>
      <c r="K32" t="s">
        <v>70</v>
      </c>
      <c r="L32">
        <v>9</v>
      </c>
      <c r="M32">
        <v>48</v>
      </c>
      <c r="N32">
        <v>10</v>
      </c>
      <c r="O32">
        <v>50</v>
      </c>
      <c r="P32">
        <v>50</v>
      </c>
      <c r="Q32">
        <v>98</v>
      </c>
      <c r="R32" s="1">
        <f t="shared" si="2"/>
        <v>82.9</v>
      </c>
      <c r="S32">
        <v>8.57</v>
      </c>
      <c r="T32" s="1">
        <f t="shared" si="3"/>
        <v>91.47</v>
      </c>
    </row>
    <row r="33" spans="1:20" ht="12.75">
      <c r="A33" t="s">
        <v>71</v>
      </c>
      <c r="B33">
        <v>7</v>
      </c>
      <c r="C33">
        <v>30</v>
      </c>
      <c r="D33">
        <v>7</v>
      </c>
      <c r="E33">
        <v>25</v>
      </c>
      <c r="F33">
        <v>10</v>
      </c>
      <c r="G33">
        <v>0</v>
      </c>
      <c r="H33" s="1">
        <f t="shared" si="0"/>
        <v>31.5</v>
      </c>
      <c r="I33">
        <v>6.9</v>
      </c>
      <c r="J33" s="1">
        <f t="shared" si="1"/>
        <v>38.4</v>
      </c>
      <c r="K33" t="s">
        <v>72</v>
      </c>
      <c r="L33">
        <v>7</v>
      </c>
      <c r="M33">
        <v>30</v>
      </c>
      <c r="N33">
        <v>7</v>
      </c>
      <c r="O33">
        <v>25</v>
      </c>
      <c r="P33">
        <v>10</v>
      </c>
      <c r="Q33">
        <v>0</v>
      </c>
      <c r="R33" s="1">
        <f t="shared" si="2"/>
        <v>31.5</v>
      </c>
      <c r="S33">
        <v>4.92</v>
      </c>
      <c r="T33" s="1">
        <f t="shared" si="3"/>
        <v>36.42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Ankur Saxena</cp:lastModifiedBy>
  <cp:lastPrinted>2006-11-28T17:02:33Z</cp:lastPrinted>
  <dcterms:created xsi:type="dcterms:W3CDTF">2006-11-28T06:10:16Z</dcterms:created>
  <dcterms:modified xsi:type="dcterms:W3CDTF">2006-11-28T12:56:53Z</dcterms:modified>
  <cp:category/>
  <cp:version/>
  <cp:contentType/>
  <cp:contentStatus/>
  <cp:revision>1</cp:revision>
</cp:coreProperties>
</file>